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325" windowHeight="9585" tabRatio="708" activeTab="0"/>
  </bookViews>
  <sheets>
    <sheet name="rekapitulace" sheetId="1" r:id="rId1"/>
    <sheet name="1.ucelená část" sheetId="2" r:id="rId2"/>
    <sheet name="2.ucelená část" sheetId="3" r:id="rId3"/>
    <sheet name="3.ucelená část" sheetId="4" r:id="rId4"/>
    <sheet name="4.ucelená část" sheetId="5" r:id="rId5"/>
    <sheet name="5.ucelená část" sheetId="6" r:id="rId6"/>
  </sheets>
  <definedNames>
    <definedName name="cisloobjektu">#REF!</definedName>
    <definedName name="cislostavby">#REF!</definedName>
    <definedName name="Datum">#REF!</definedName>
    <definedName name="Dil" localSheetId="2">'2.ucelená část'!$A$6</definedName>
    <definedName name="Dil" localSheetId="3">'3.ucelená část'!$A$6</definedName>
    <definedName name="Dil" localSheetId="4">'4.ucelená část'!$A$6</definedName>
    <definedName name="Dil" localSheetId="5">'5.ucelená část'!$A$6</definedName>
    <definedName name="Dil" localSheetId="0">'rekapitulace'!$A$6</definedName>
    <definedName name="Dil">'1.ucelená část'!$A$6</definedName>
    <definedName name="Dodavka" localSheetId="2">'2.ucelená část'!$E$31</definedName>
    <definedName name="Dodavka" localSheetId="3">'3.ucelená část'!$E$16</definedName>
    <definedName name="Dodavka" localSheetId="4">'4.ucelená část'!$E$18</definedName>
    <definedName name="Dodavka" localSheetId="5">'5.ucelená část'!$E$14</definedName>
    <definedName name="Dodavka" localSheetId="0">'rekapitulace'!$E$13</definedName>
    <definedName name="Dodavka">'1.ucelená část'!#REF!</definedName>
    <definedName name="Dodavka0" localSheetId="2">#REF!</definedName>
    <definedName name="Dodavka0" localSheetId="3">#REF!</definedName>
    <definedName name="Dodavka0" localSheetId="4">#REF!</definedName>
    <definedName name="Dodavka0" localSheetId="5">#REF!</definedName>
    <definedName name="Dodavka0" localSheetId="0">#REF!</definedName>
    <definedName name="Dodavka0">#REF!</definedName>
    <definedName name="HSV" localSheetId="2">'2.ucelená část'!$C$31</definedName>
    <definedName name="HSV" localSheetId="3">'3.ucelená část'!$C$16</definedName>
    <definedName name="HSV" localSheetId="4">'4.ucelená část'!$C$18</definedName>
    <definedName name="HSV" localSheetId="5">'5.ucelená část'!$C$14</definedName>
    <definedName name="HSV" localSheetId="0">'rekapitulace'!$C$13</definedName>
    <definedName name="HSV">'1.ucelená část'!#REF!</definedName>
    <definedName name="HSV0" localSheetId="2">#REF!</definedName>
    <definedName name="HSV0" localSheetId="3">#REF!</definedName>
    <definedName name="HSV0" localSheetId="4">#REF!</definedName>
    <definedName name="HSV0" localSheetId="5">#REF!</definedName>
    <definedName name="HSV0" localSheetId="0">#REF!</definedName>
    <definedName name="HSV0">#REF!</definedName>
    <definedName name="HZS" localSheetId="2">'2.ucelená část'!$G$31</definedName>
    <definedName name="HZS" localSheetId="3">'3.ucelená část'!$G$16</definedName>
    <definedName name="HZS" localSheetId="4">'4.ucelená část'!$G$18</definedName>
    <definedName name="HZS" localSheetId="5">'5.ucelená část'!$G$14</definedName>
    <definedName name="HZS" localSheetId="0">'rekapitulace'!$G$13</definedName>
    <definedName name="HZS">'1.ucelená část'!#REF!</definedName>
    <definedName name="HZS0" localSheetId="2">#REF!</definedName>
    <definedName name="HZS0" localSheetId="3">#REF!</definedName>
    <definedName name="HZS0" localSheetId="4">#REF!</definedName>
    <definedName name="HZS0" localSheetId="5">#REF!</definedName>
    <definedName name="HZS0" localSheetId="0">#REF!</definedName>
    <definedName name="HZS0">#REF!</definedName>
    <definedName name="JKSO">#REF!</definedName>
    <definedName name="MJ">#REF!</definedName>
    <definedName name="Mont" localSheetId="2">'2.ucelená část'!$F$31</definedName>
    <definedName name="Mont" localSheetId="3">'3.ucelená část'!$F$16</definedName>
    <definedName name="Mont" localSheetId="4">'4.ucelená část'!$F$18</definedName>
    <definedName name="Mont" localSheetId="5">'5.ucelená část'!$F$14</definedName>
    <definedName name="Mont" localSheetId="0">'rekapitulace'!$F$13</definedName>
    <definedName name="Mont">'1.ucelená část'!#REF!</definedName>
    <definedName name="Montaz0" localSheetId="2">#REF!</definedName>
    <definedName name="Montaz0" localSheetId="3">#REF!</definedName>
    <definedName name="Montaz0" localSheetId="4">#REF!</definedName>
    <definedName name="Montaz0" localSheetId="5">#REF!</definedName>
    <definedName name="Montaz0" localSheetId="0">#REF!</definedName>
    <definedName name="Montaz0">#REF!</definedName>
    <definedName name="NazevDilu" localSheetId="2">'2.ucelená část'!$B$6</definedName>
    <definedName name="NazevDilu" localSheetId="3">'3.ucelená část'!$B$6</definedName>
    <definedName name="NazevDilu" localSheetId="4">'4.ucelená část'!$B$6</definedName>
    <definedName name="NazevDilu" localSheetId="5">'5.ucelená část'!$B$6</definedName>
    <definedName name="NazevDilu" localSheetId="0">'rekapitulace'!$B$6</definedName>
    <definedName name="NazevDilu">'1.ucelená část'!$B$6</definedName>
    <definedName name="nazevobjektu">#REF!</definedName>
    <definedName name="nazevstavby">#REF!</definedName>
    <definedName name="_xlnm.Print_Titles" localSheetId="1">'1.ucelená část'!$1:$6</definedName>
    <definedName name="_xlnm.Print_Titles" localSheetId="2">'2.ucelená část'!$1:$6</definedName>
    <definedName name="_xlnm.Print_Titles" localSheetId="3">'3.ucelená část'!$1:$6</definedName>
    <definedName name="_xlnm.Print_Titles" localSheetId="4">'4.ucelená část'!$1:$6</definedName>
    <definedName name="_xlnm.Print_Titles" localSheetId="5">'5.ucelená část'!$1:$6</definedName>
    <definedName name="_xlnm.Print_Titles" localSheetId="0">'rekapitulace'!$1:$6</definedName>
    <definedName name="Objednatel">#REF!</definedName>
    <definedName name="_xlnm.Print_Area" localSheetId="1">'1.ucelená část'!$A$1:$CA$53</definedName>
    <definedName name="_xlnm.Print_Area" localSheetId="2">'2.ucelená část'!$A$1:$CA$53</definedName>
    <definedName name="_xlnm.Print_Area" localSheetId="3">'3.ucelená část'!$A$1:$CA$38</definedName>
    <definedName name="_xlnm.Print_Area" localSheetId="4">'4.ucelená část'!$A$1:$CB$40</definedName>
    <definedName name="_xlnm.Print_Area" localSheetId="5">'5.ucelená část'!$A$1:$CA$36</definedName>
    <definedName name="_xlnm.Print_Area" localSheetId="0">'rekapitulace'!$A$1:$CC$37</definedName>
    <definedName name="PocetMJ">#REF!</definedName>
    <definedName name="Poznamka">#REF!</definedName>
    <definedName name="Projektant">#REF!</definedName>
    <definedName name="PSV" localSheetId="2">'2.ucelená část'!$D$31</definedName>
    <definedName name="PSV" localSheetId="3">'3.ucelená část'!$D$16</definedName>
    <definedName name="PSV" localSheetId="4">'4.ucelená část'!$D$18</definedName>
    <definedName name="PSV" localSheetId="5">'5.ucelená část'!$D$14</definedName>
    <definedName name="PSV" localSheetId="0">'rekapitulace'!$D$13</definedName>
    <definedName name="PSV">'1.ucelená část'!#REF!</definedName>
    <definedName name="PSV0" localSheetId="2">#REF!</definedName>
    <definedName name="PSV0" localSheetId="3">#REF!</definedName>
    <definedName name="PSV0" localSheetId="4">#REF!</definedName>
    <definedName name="PSV0" localSheetId="5">#REF!</definedName>
    <definedName name="PSV0" localSheetId="0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2">#REF!</definedName>
    <definedName name="Typ" localSheetId="3">#REF!</definedName>
    <definedName name="Typ" localSheetId="4">#REF!</definedName>
    <definedName name="Typ" localSheetId="5">#REF!</definedName>
    <definedName name="Typ" localSheetId="0">#REF!</definedName>
    <definedName name="Typ">#REF!</definedName>
    <definedName name="VRN" localSheetId="2">'2.ucelená část'!$C$39</definedName>
    <definedName name="VRN" localSheetId="3">'3.ucelená část'!$C$24</definedName>
    <definedName name="VRN" localSheetId="4">'4.ucelená část'!$C$26</definedName>
    <definedName name="VRN" localSheetId="5">'5.ucelená část'!$C$22</definedName>
    <definedName name="VRN" localSheetId="0">'rekapitulace'!$C$21</definedName>
    <definedName name="VRN">'1.ucelená část'!$C$37</definedName>
    <definedName name="VRNKc" localSheetId="2">'2.ucelená část'!$C$38</definedName>
    <definedName name="VRNKc" localSheetId="3">'3.ucelená část'!$C$23</definedName>
    <definedName name="VRNKc" localSheetId="4">'4.ucelená část'!$C$25</definedName>
    <definedName name="VRNKc" localSheetId="5">'5.ucelená část'!$C$21</definedName>
    <definedName name="VRNKc" localSheetId="0">'rekapitulace'!$C$20</definedName>
    <definedName name="VRNKc">'1.ucelená část'!$C$36</definedName>
    <definedName name="VRNnazev" localSheetId="2">'2.ucelená část'!$A$38</definedName>
    <definedName name="VRNnazev" localSheetId="3">'3.ucelená část'!$A$23</definedName>
    <definedName name="VRNnazev" localSheetId="4">'4.ucelená část'!$A$25</definedName>
    <definedName name="VRNnazev" localSheetId="5">'5.ucelená část'!$A$21</definedName>
    <definedName name="VRNnazev" localSheetId="0">'rekapitulace'!$A$20</definedName>
    <definedName name="VRNnazev">'1.ucelená část'!$A$36</definedName>
    <definedName name="VRNproc" localSheetId="2">'2.ucelená část'!$D$38</definedName>
    <definedName name="VRNproc" localSheetId="3">'3.ucelená část'!$D$23</definedName>
    <definedName name="VRNproc" localSheetId="4">'4.ucelená část'!$D$25</definedName>
    <definedName name="VRNproc" localSheetId="5">'5.ucelená část'!$D$21</definedName>
    <definedName name="VRNproc" localSheetId="0">'rekapitulace'!$D$20</definedName>
    <definedName name="VRNproc">'1.ucelená část'!$D$36</definedName>
    <definedName name="VRNzakl" localSheetId="2">'2.ucelená část'!$E$38</definedName>
    <definedName name="VRNzakl" localSheetId="3">'3.ucelená část'!$E$23</definedName>
    <definedName name="VRNzakl" localSheetId="4">'4.ucelená část'!$E$25</definedName>
    <definedName name="VRNzakl" localSheetId="5">'5.ucelená část'!$E$21</definedName>
    <definedName name="VRNzakl" localSheetId="0">'rekapitulace'!$E$20</definedName>
    <definedName name="VRNzakl">'1.ucelená část'!$E$36</definedName>
    <definedName name="Zakazka">#REF!</definedName>
    <definedName name="Zaklad22">#REF!</definedName>
    <definedName name="Zaklad5">#REF!</definedName>
    <definedName name="Zhotovite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<sst xmlns="http://schemas.openxmlformats.org/spreadsheetml/2006/main" count="376" uniqueCount="119">
  <si>
    <t>Objekt :</t>
  </si>
  <si>
    <t>Stavba :</t>
  </si>
  <si>
    <t>Vedlejší rozpočtové náklady</t>
  </si>
  <si>
    <t>HZS</t>
  </si>
  <si>
    <t>DPH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</si>
  <si>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</si>
  <si>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</si>
  <si>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</si>
  <si>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</si>
  <si>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</si>
  <si>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</si>
  <si>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</si>
  <si>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Název VRN</t>
  </si>
  <si>
    <t>Kč</t>
  </si>
  <si>
    <t>%</t>
  </si>
  <si>
    <t>Základna</t>
  </si>
  <si>
    <t>CELKEM VRN</t>
  </si>
  <si>
    <t>1</t>
  </si>
  <si>
    <t>Zemní práce</t>
  </si>
  <si>
    <t>2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</si>
  <si>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</si>
  <si>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</si>
  <si>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</si>
  <si>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</si>
  <si>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</si>
  <si>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</si>
  <si>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</si>
  <si>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62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</si>
  <si>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</si>
  <si>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</si>
  <si>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</si>
  <si>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</si>
  <si>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</si>
  <si>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</si>
  <si>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</si>
  <si>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</si>
  <si>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</si>
  <si>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</si>
  <si>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</si>
  <si>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</si>
  <si>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</si>
  <si>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</si>
  <si>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</si>
  <si>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</si>
  <si>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</si>
  <si>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</si>
  <si>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</si>
  <si>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</si>
  <si>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767</t>
  </si>
  <si>
    <t>Konstrukce zámečnické</t>
  </si>
  <si>
    <t>771</t>
  </si>
  <si>
    <t>Podlahy z dlaždic a obklady</t>
  </si>
  <si>
    <t>784</t>
  </si>
  <si>
    <t>Malby</t>
  </si>
  <si>
    <t>790</t>
  </si>
  <si>
    <t>Vnitřní vybavení</t>
  </si>
  <si>
    <t>M21</t>
  </si>
  <si>
    <t>Elektromontáže</t>
  </si>
  <si>
    <t>Základy, zvláštní zakládání</t>
  </si>
  <si>
    <t>Úpravy povrchů vnitřní</t>
  </si>
  <si>
    <t>Úpravy povrchů vnější</t>
  </si>
  <si>
    <t>Výpočet DPH</t>
  </si>
  <si>
    <t>CELKEM DPH</t>
  </si>
  <si>
    <t>CENA celkem</t>
  </si>
  <si>
    <t>Stavební díly</t>
  </si>
  <si>
    <t xml:space="preserve">CELKEM </t>
  </si>
  <si>
    <t>99</t>
  </si>
  <si>
    <t>725</t>
  </si>
  <si>
    <t>Zařizovací předměty</t>
  </si>
  <si>
    <t>733</t>
  </si>
  <si>
    <t>735</t>
  </si>
  <si>
    <t>Otopná tělesa</t>
  </si>
  <si>
    <t>762</t>
  </si>
  <si>
    <t>Konstrukce tesařské</t>
  </si>
  <si>
    <t>766</t>
  </si>
  <si>
    <t>Konstrukce truhlářské</t>
  </si>
  <si>
    <t>776</t>
  </si>
  <si>
    <t>Podlahy povlakové</t>
  </si>
  <si>
    <t>781</t>
  </si>
  <si>
    <t>Obklady keramické</t>
  </si>
  <si>
    <t>M24</t>
  </si>
  <si>
    <t>Stavenišťní přesun hmot</t>
  </si>
  <si>
    <t>783</t>
  </si>
  <si>
    <t>Nátěry</t>
  </si>
  <si>
    <t>775</t>
  </si>
  <si>
    <t>Podlahy vlysové a parketové</t>
  </si>
  <si>
    <t>modernizace a vybavení 1.NP</t>
  </si>
  <si>
    <t>modernizace a vybavení 2.NP</t>
  </si>
  <si>
    <r>
      <t xml:space="preserve">VEDLEJŠÍ ROZPOČTOVÉ  NÁKLADY </t>
    </r>
    <r>
      <rPr>
        <b/>
        <strike/>
        <sz val="14"/>
        <color indexed="10"/>
        <rFont val="Arial CE"/>
        <family val="0"/>
      </rPr>
      <t>NEBUDOU</t>
    </r>
  </si>
  <si>
    <t>harmonogram</t>
  </si>
  <si>
    <t>týden</t>
  </si>
  <si>
    <t>postup prací a finanční plnění</t>
  </si>
  <si>
    <t>měsíc</t>
  </si>
  <si>
    <t>čtvrtletí</t>
  </si>
  <si>
    <t>rok</t>
  </si>
  <si>
    <t>Modernizace a vybavení ZUŠ Bystré - 1.uc.část</t>
  </si>
  <si>
    <t xml:space="preserve">1.PP </t>
  </si>
  <si>
    <t>celkem</t>
  </si>
  <si>
    <t>Modernizace a vybavení ZUŠ Bystré - 2.uc.část</t>
  </si>
  <si>
    <t xml:space="preserve">3.NP - půdní prostor </t>
  </si>
  <si>
    <t>Rozvody potrubí</t>
  </si>
  <si>
    <t>Montáže vzduchozechniky</t>
  </si>
  <si>
    <t>Modernizace a vybavení ZUŠ Bystré - 3.uc.část</t>
  </si>
  <si>
    <t>1.NP + 2. NP - spolené</t>
  </si>
  <si>
    <t>Podlahy a podlahové kce</t>
  </si>
  <si>
    <t>Modernizace a vybavení ZUŠ Bystré - 4.uc.část</t>
  </si>
  <si>
    <t>Modernizace a vybavení ZUŠ Bystré - 5.uc.část</t>
  </si>
  <si>
    <t>Souhrn všech ucelených částí</t>
  </si>
  <si>
    <t>REKAPITULACE  ucelených částí</t>
  </si>
  <si>
    <t>1.PP</t>
  </si>
  <si>
    <t>3.NP - půdní prostor</t>
  </si>
  <si>
    <t>1.NP + 2.NP - společné</t>
  </si>
  <si>
    <t>modernizace 1.NP</t>
  </si>
  <si>
    <t>modernizace 2.NP</t>
  </si>
  <si>
    <t>CELKEM</t>
  </si>
  <si>
    <t>finanční součty
za ucelené části</t>
  </si>
  <si>
    <t>M22</t>
  </si>
  <si>
    <t>sdělovací a zabezp. Technika</t>
  </si>
  <si>
    <t>Svislé a kompl.konstrukce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</si>
</sst>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[$-405]d\.\ mmmm\ yyyy"/>
    <numFmt numFmtId="168" formatCode="mmm/yyyy"/>
    <numFmt numFmtId="169" formatCode="#,##0.00\ &quot;Kč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trike/>
      <sz val="14"/>
      <name val="Arial CE"/>
      <family val="2"/>
    </font>
    <font>
      <strike/>
      <sz val="10"/>
      <name val="Arial CE"/>
      <family val="2"/>
    </font>
    <font>
      <b/>
      <strike/>
      <sz val="10"/>
      <name val="Arial CE"/>
      <family val="2"/>
    </font>
    <font>
      <b/>
      <strike/>
      <sz val="9"/>
      <name val="Arial CE"/>
      <family val="2"/>
    </font>
    <font>
      <b/>
      <strike/>
      <sz val="14"/>
      <color indexed="10"/>
      <name val="Arial CE"/>
      <family val="0"/>
    </font>
    <font>
      <strike/>
      <sz val="10"/>
      <name val="Cambria"/>
      <family val="1"/>
    </font>
    <font>
      <b/>
      <sz val="11"/>
      <name val="Arial CE"/>
      <family val="2"/>
    </font>
    <font>
      <b/>
      <sz val="12"/>
      <name val="Arial CE"/>
      <family val="2"/>
    </font>
    <font>
      <b/>
      <strike/>
      <sz val="11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0" fillId="7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/>
    </xf>
    <xf numFmtId="166" fontId="8" fillId="0" borderId="25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right" vertical="center"/>
    </xf>
    <xf numFmtId="166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horizontal="right" vertical="center"/>
    </xf>
    <xf numFmtId="166" fontId="12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14" fontId="0" fillId="0" borderId="15" xfId="0" applyNumberFormat="1" applyBorder="1" applyAlignment="1">
      <alignment horizontal="center" vertical="center" textRotation="90"/>
    </xf>
    <xf numFmtId="0" fontId="4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4" fontId="0" fillId="33" borderId="15" xfId="0" applyNumberFormat="1" applyFill="1" applyBorder="1" applyAlignment="1">
      <alignment horizontal="center" vertical="center" textRotation="90"/>
    </xf>
    <xf numFmtId="0" fontId="0" fillId="33" borderId="15" xfId="0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3" fontId="0" fillId="0" borderId="15" xfId="0" applyNumberFormat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0" fontId="16" fillId="6" borderId="1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4" borderId="39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0" xfId="46" applyFont="1" applyBorder="1" applyAlignment="1">
      <alignment horizontal="center" vertical="center"/>
      <protection/>
    </xf>
    <xf numFmtId="0" fontId="0" fillId="0" borderId="41" xfId="46" applyFont="1" applyBorder="1" applyAlignment="1">
      <alignment horizontal="center" vertical="center"/>
      <protection/>
    </xf>
    <xf numFmtId="0" fontId="3" fillId="0" borderId="42" xfId="46" applyFont="1" applyBorder="1" applyAlignment="1">
      <alignment vertical="center"/>
      <protection/>
    </xf>
    <xf numFmtId="0" fontId="3" fillId="0" borderId="43" xfId="4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45" xfId="46" applyFont="1" applyBorder="1" applyAlignment="1">
      <alignment horizontal="center" vertical="center"/>
      <protection/>
    </xf>
    <xf numFmtId="0" fontId="0" fillId="0" borderId="46" xfId="46" applyFont="1" applyBorder="1" applyAlignment="1">
      <alignment horizontal="center" vertical="center"/>
      <protection/>
    </xf>
    <xf numFmtId="0" fontId="3" fillId="0" borderId="47" xfId="46" applyFont="1" applyBorder="1" applyAlignment="1">
      <alignment vertical="center"/>
      <protection/>
    </xf>
    <xf numFmtId="0" fontId="3" fillId="0" borderId="48" xfId="46" applyFont="1" applyBorder="1" applyAlignment="1">
      <alignment vertical="center"/>
      <protection/>
    </xf>
    <xf numFmtId="0" fontId="0" fillId="0" borderId="15" xfId="0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 textRotation="90"/>
    </xf>
    <xf numFmtId="14" fontId="0" fillId="6" borderId="15" xfId="0" applyNumberForma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/>
    </xf>
    <xf numFmtId="0" fontId="4" fillId="4" borderId="39" xfId="0" applyFont="1" applyFill="1" applyBorder="1" applyAlignment="1">
      <alignment vertical="center"/>
    </xf>
    <xf numFmtId="0" fontId="4" fillId="4" borderId="49" xfId="0" applyFont="1" applyFill="1" applyBorder="1" applyAlignment="1">
      <alignment vertical="center"/>
    </xf>
    <xf numFmtId="0" fontId="4" fillId="4" borderId="50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4" fillId="6" borderId="49" xfId="0" applyFont="1" applyFill="1" applyBorder="1" applyAlignment="1">
      <alignment vertical="center"/>
    </xf>
    <xf numFmtId="0" fontId="4" fillId="6" borderId="50" xfId="0" applyFont="1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49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44" fontId="13" fillId="0" borderId="10" xfId="38" applyFont="1" applyFill="1" applyBorder="1" applyAlignment="1">
      <alignment vertical="center"/>
    </xf>
    <xf numFmtId="44" fontId="13" fillId="0" borderId="11" xfId="38" applyFont="1" applyFill="1" applyBorder="1" applyAlignment="1">
      <alignment vertical="center"/>
    </xf>
    <xf numFmtId="44" fontId="13" fillId="0" borderId="53" xfId="38" applyFont="1" applyFill="1" applyBorder="1" applyAlignment="1">
      <alignment vertical="center"/>
    </xf>
    <xf numFmtId="44" fontId="13" fillId="0" borderId="16" xfId="38" applyFont="1" applyFill="1" applyBorder="1" applyAlignment="1">
      <alignment vertical="center"/>
    </xf>
    <xf numFmtId="44" fontId="13" fillId="0" borderId="54" xfId="38" applyFont="1" applyFill="1" applyBorder="1" applyAlignment="1">
      <alignment vertical="center"/>
    </xf>
    <xf numFmtId="44" fontId="13" fillId="0" borderId="55" xfId="38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169" fontId="14" fillId="0" borderId="33" xfId="38" applyNumberFormat="1" applyFont="1" applyBorder="1" applyAlignment="1">
      <alignment vertical="center"/>
    </xf>
    <xf numFmtId="169" fontId="14" fillId="0" borderId="34" xfId="38" applyNumberFormat="1" applyFont="1" applyBorder="1" applyAlignment="1">
      <alignment vertical="center"/>
    </xf>
    <xf numFmtId="169" fontId="14" fillId="0" borderId="56" xfId="38" applyNumberFormat="1" applyFont="1" applyBorder="1" applyAlignment="1">
      <alignment vertical="center"/>
    </xf>
    <xf numFmtId="44" fontId="15" fillId="0" borderId="33" xfId="38" applyFont="1" applyFill="1" applyBorder="1" applyAlignment="1">
      <alignment horizontal="right" vertical="center"/>
    </xf>
    <xf numFmtId="44" fontId="15" fillId="0" borderId="34" xfId="38" applyFont="1" applyFill="1" applyBorder="1" applyAlignment="1">
      <alignment horizontal="right" vertical="center"/>
    </xf>
    <xf numFmtId="44" fontId="15" fillId="0" borderId="56" xfId="3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right" vertical="center"/>
    </xf>
    <xf numFmtId="3" fontId="0" fillId="0" borderId="60" xfId="0" applyNumberFormat="1" applyFont="1" applyFill="1" applyBorder="1" applyAlignment="1">
      <alignment horizontal="right" vertical="center"/>
    </xf>
    <xf numFmtId="44" fontId="13" fillId="0" borderId="33" xfId="38" applyFont="1" applyFill="1" applyBorder="1" applyAlignment="1">
      <alignment horizontal="right" vertical="center"/>
    </xf>
    <xf numFmtId="44" fontId="13" fillId="0" borderId="34" xfId="38" applyFont="1" applyFill="1" applyBorder="1" applyAlignment="1">
      <alignment horizontal="right" vertical="center"/>
    </xf>
    <xf numFmtId="44" fontId="13" fillId="0" borderId="56" xfId="38" applyFont="1" applyFill="1" applyBorder="1" applyAlignment="1">
      <alignment horizontal="right" vertical="center"/>
    </xf>
    <xf numFmtId="44" fontId="6" fillId="0" borderId="57" xfId="38" applyFont="1" applyFill="1" applyBorder="1" applyAlignment="1">
      <alignment horizontal="right" vertical="center"/>
    </xf>
    <xf numFmtId="44" fontId="6" fillId="0" borderId="21" xfId="38" applyFont="1" applyFill="1" applyBorder="1" applyAlignment="1">
      <alignment horizontal="right" vertical="center"/>
    </xf>
    <xf numFmtId="44" fontId="12" fillId="0" borderId="39" xfId="38" applyFont="1" applyFill="1" applyBorder="1" applyAlignment="1">
      <alignment horizontal="right" vertical="center"/>
    </xf>
    <xf numFmtId="44" fontId="12" fillId="0" borderId="61" xfId="38" applyFont="1" applyFill="1" applyBorder="1" applyAlignment="1">
      <alignment horizontal="right" vertical="center"/>
    </xf>
    <xf numFmtId="44" fontId="6" fillId="0" borderId="62" xfId="38" applyFont="1" applyFill="1" applyBorder="1" applyAlignment="1">
      <alignment horizontal="right" vertical="center"/>
    </xf>
    <xf numFmtId="44" fontId="6" fillId="0" borderId="63" xfId="38" applyFont="1" applyFill="1" applyBorder="1" applyAlignment="1">
      <alignment horizontal="right" vertical="center"/>
    </xf>
    <xf numFmtId="44" fontId="14" fillId="0" borderId="33" xfId="38" applyFont="1" applyFill="1" applyBorder="1" applyAlignment="1">
      <alignment horizontal="right" vertical="center"/>
    </xf>
    <xf numFmtId="44" fontId="14" fillId="0" borderId="34" xfId="38" applyFont="1" applyFill="1" applyBorder="1" applyAlignment="1">
      <alignment horizontal="right" vertical="center"/>
    </xf>
    <xf numFmtId="44" fontId="14" fillId="0" borderId="56" xfId="38" applyFont="1" applyFill="1" applyBorder="1" applyAlignment="1">
      <alignment horizontal="righ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56" xfId="0" applyNumberFormat="1" applyFont="1" applyBorder="1" applyAlignment="1">
      <alignment horizontal="left" vertical="center"/>
    </xf>
    <xf numFmtId="0" fontId="0" fillId="4" borderId="39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14" fontId="16" fillId="4" borderId="15" xfId="0" applyNumberFormat="1" applyFont="1" applyFill="1" applyBorder="1" applyAlignment="1">
      <alignment horizontal="center" vertical="center" textRotation="90"/>
    </xf>
    <xf numFmtId="14" fontId="16" fillId="6" borderId="15" xfId="0" applyNumberFormat="1" applyFont="1" applyFill="1" applyBorder="1" applyAlignment="1">
      <alignment horizontal="center" vertical="center" textRotation="90"/>
    </xf>
    <xf numFmtId="0" fontId="17" fillId="4" borderId="39" xfId="0" applyFont="1" applyFill="1" applyBorder="1" applyAlignment="1">
      <alignment vertical="center"/>
    </xf>
    <xf numFmtId="0" fontId="17" fillId="4" borderId="49" xfId="0" applyFont="1" applyFill="1" applyBorder="1" applyAlignment="1">
      <alignment vertical="center"/>
    </xf>
    <xf numFmtId="0" fontId="17" fillId="4" borderId="50" xfId="0" applyFont="1" applyFill="1" applyBorder="1" applyAlignment="1">
      <alignment vertical="center"/>
    </xf>
    <xf numFmtId="0" fontId="17" fillId="6" borderId="39" xfId="0" applyFont="1" applyFill="1" applyBorder="1" applyAlignment="1">
      <alignment vertical="center"/>
    </xf>
    <xf numFmtId="0" fontId="17" fillId="6" borderId="49" xfId="0" applyFont="1" applyFill="1" applyBorder="1" applyAlignment="1">
      <alignment vertical="center"/>
    </xf>
    <xf numFmtId="0" fontId="17" fillId="6" borderId="50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3" fillId="0" borderId="64" xfId="46" applyFont="1" applyBorder="1" applyAlignment="1">
      <alignment vertical="center"/>
      <protection/>
    </xf>
    <xf numFmtId="14" fontId="5" fillId="4" borderId="15" xfId="0" applyNumberFormat="1" applyFont="1" applyFill="1" applyBorder="1" applyAlignment="1">
      <alignment horizontal="center" vertical="center" textRotation="90"/>
    </xf>
    <xf numFmtId="14" fontId="5" fillId="6" borderId="15" xfId="0" applyNumberFormat="1" applyFont="1" applyFill="1" applyBorder="1" applyAlignment="1">
      <alignment horizontal="center" vertical="center" textRotation="90"/>
    </xf>
    <xf numFmtId="0" fontId="18" fillId="4" borderId="39" xfId="0" applyFont="1" applyFill="1" applyBorder="1" applyAlignment="1">
      <alignment vertical="center"/>
    </xf>
    <xf numFmtId="0" fontId="18" fillId="4" borderId="49" xfId="0" applyFont="1" applyFill="1" applyBorder="1" applyAlignment="1">
      <alignment vertical="center"/>
    </xf>
    <xf numFmtId="0" fontId="18" fillId="4" borderId="50" xfId="0" applyFont="1" applyFill="1" applyBorder="1" applyAlignment="1">
      <alignment vertical="center"/>
    </xf>
    <xf numFmtId="0" fontId="18" fillId="6" borderId="39" xfId="0" applyFont="1" applyFill="1" applyBorder="1" applyAlignment="1">
      <alignment vertical="center"/>
    </xf>
    <xf numFmtId="0" fontId="18" fillId="6" borderId="49" xfId="0" applyFont="1" applyFill="1" applyBorder="1" applyAlignment="1">
      <alignment vertical="center"/>
    </xf>
    <xf numFmtId="0" fontId="18" fillId="6" borderId="50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3"/>
  <sheetViews>
    <sheetView tabSelected="1" view="pageBreakPreview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M11" sqref="M11:Q11"/>
    </sheetView>
  </sheetViews>
  <sheetFormatPr defaultColWidth="9.00390625" defaultRowHeight="12.75"/>
  <cols>
    <col min="1" max="1" width="4.125" style="1" customWidth="1"/>
    <col min="2" max="2" width="26.875" style="1" bestFit="1" customWidth="1"/>
    <col min="3" max="7" width="9.75390625" style="1" customWidth="1"/>
    <col min="8" max="8" width="1.37890625" style="1" customWidth="1"/>
    <col min="9" max="9" width="6.875" style="1" bestFit="1" customWidth="1"/>
    <col min="10" max="34" width="3.25390625" style="1" bestFit="1" customWidth="1"/>
    <col min="35" max="35" width="1.12109375" style="1" customWidth="1"/>
    <col min="36" max="79" width="3.25390625" style="1" bestFit="1" customWidth="1"/>
    <col min="80" max="80" width="0.875" style="1" customWidth="1"/>
    <col min="81" max="81" width="15.375" style="1" customWidth="1"/>
    <col min="82" max="16384" width="9.125" style="1" customWidth="1"/>
  </cols>
  <sheetData>
    <row r="1" spans="1:34" ht="19.5" customHeight="1" thickTop="1">
      <c r="A1" s="88" t="s">
        <v>1</v>
      </c>
      <c r="B1" s="89"/>
      <c r="C1" s="90" t="s">
        <v>95</v>
      </c>
      <c r="D1" s="90"/>
      <c r="E1" s="90"/>
      <c r="F1" s="90"/>
      <c r="G1" s="91"/>
      <c r="H1" s="92"/>
      <c r="I1" s="93" t="s">
        <v>89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79" ht="19.5" customHeight="1" thickBot="1">
      <c r="A2" s="95" t="s">
        <v>0</v>
      </c>
      <c r="B2" s="96"/>
      <c r="C2" s="97" t="s">
        <v>107</v>
      </c>
      <c r="D2" s="97"/>
      <c r="E2" s="97"/>
      <c r="F2" s="97"/>
      <c r="G2" s="98"/>
      <c r="H2" s="92"/>
      <c r="I2" s="99" t="s">
        <v>90</v>
      </c>
      <c r="J2" s="100">
        <v>40007</v>
      </c>
      <c r="K2" s="100">
        <v>40014</v>
      </c>
      <c r="L2" s="100">
        <v>40021</v>
      </c>
      <c r="M2" s="101">
        <v>40028</v>
      </c>
      <c r="N2" s="101">
        <v>40035</v>
      </c>
      <c r="O2" s="101">
        <v>40042</v>
      </c>
      <c r="P2" s="101">
        <v>40049</v>
      </c>
      <c r="Q2" s="101">
        <v>40056</v>
      </c>
      <c r="R2" s="100">
        <v>40063</v>
      </c>
      <c r="S2" s="100">
        <v>40070</v>
      </c>
      <c r="T2" s="100">
        <v>40077</v>
      </c>
      <c r="U2" s="100">
        <v>40084</v>
      </c>
      <c r="V2" s="101">
        <v>40091</v>
      </c>
      <c r="W2" s="101">
        <v>40098</v>
      </c>
      <c r="X2" s="101">
        <v>40105</v>
      </c>
      <c r="Y2" s="101">
        <v>40112</v>
      </c>
      <c r="Z2" s="100">
        <v>40119</v>
      </c>
      <c r="AA2" s="100">
        <v>40126</v>
      </c>
      <c r="AB2" s="100">
        <v>40133</v>
      </c>
      <c r="AC2" s="100">
        <v>40140</v>
      </c>
      <c r="AD2" s="100">
        <v>40147</v>
      </c>
      <c r="AE2" s="101">
        <v>40154</v>
      </c>
      <c r="AF2" s="101">
        <v>40161</v>
      </c>
      <c r="AG2" s="101">
        <v>40168</v>
      </c>
      <c r="AH2" s="101">
        <v>40175</v>
      </c>
      <c r="AI2" s="59"/>
      <c r="AJ2" s="100">
        <v>40182</v>
      </c>
      <c r="AK2" s="100">
        <v>40189</v>
      </c>
      <c r="AL2" s="100">
        <v>40196</v>
      </c>
      <c r="AM2" s="100">
        <v>40203</v>
      </c>
      <c r="AN2" s="101">
        <v>40210</v>
      </c>
      <c r="AO2" s="101">
        <v>40217</v>
      </c>
      <c r="AP2" s="101">
        <v>40224</v>
      </c>
      <c r="AQ2" s="101">
        <v>40231</v>
      </c>
      <c r="AR2" s="100">
        <v>40238</v>
      </c>
      <c r="AS2" s="100">
        <v>40245</v>
      </c>
      <c r="AT2" s="100">
        <v>40252</v>
      </c>
      <c r="AU2" s="100">
        <v>40259</v>
      </c>
      <c r="AV2" s="100">
        <v>40266</v>
      </c>
      <c r="AW2" s="101">
        <v>40273</v>
      </c>
      <c r="AX2" s="101">
        <v>40280</v>
      </c>
      <c r="AY2" s="101">
        <v>40287</v>
      </c>
      <c r="AZ2" s="101">
        <v>40294</v>
      </c>
      <c r="BA2" s="100">
        <v>40301</v>
      </c>
      <c r="BB2" s="100">
        <v>40308</v>
      </c>
      <c r="BC2" s="100">
        <v>40315</v>
      </c>
      <c r="BD2" s="100">
        <v>40322</v>
      </c>
      <c r="BE2" s="100">
        <v>40329</v>
      </c>
      <c r="BF2" s="101">
        <v>40336</v>
      </c>
      <c r="BG2" s="101">
        <v>40343</v>
      </c>
      <c r="BH2" s="101">
        <v>40350</v>
      </c>
      <c r="BI2" s="101">
        <v>40357</v>
      </c>
      <c r="BJ2" s="100">
        <v>40364</v>
      </c>
      <c r="BK2" s="100">
        <v>40371</v>
      </c>
      <c r="BL2" s="100">
        <v>40378</v>
      </c>
      <c r="BM2" s="100">
        <v>40385</v>
      </c>
      <c r="BN2" s="101">
        <v>40392</v>
      </c>
      <c r="BO2" s="101">
        <v>40399</v>
      </c>
      <c r="BP2" s="101">
        <v>40406</v>
      </c>
      <c r="BQ2" s="101">
        <v>40413</v>
      </c>
      <c r="BR2" s="101">
        <v>40420</v>
      </c>
      <c r="BS2" s="100">
        <v>40427</v>
      </c>
      <c r="BT2" s="100">
        <v>40434</v>
      </c>
      <c r="BU2" s="100">
        <v>40441</v>
      </c>
      <c r="BV2" s="100">
        <v>40448</v>
      </c>
      <c r="BW2" s="101">
        <v>40455</v>
      </c>
      <c r="BX2" s="101">
        <v>40462</v>
      </c>
      <c r="BY2" s="101">
        <v>40469</v>
      </c>
      <c r="BZ2" s="101">
        <v>40476</v>
      </c>
      <c r="CA2" s="100">
        <v>40483</v>
      </c>
    </row>
    <row r="3" spans="4:79" ht="5.25" customHeight="1" thickBot="1" thickTop="1">
      <c r="D3" s="2"/>
      <c r="H3" s="92"/>
      <c r="I3" s="99"/>
      <c r="J3" s="100"/>
      <c r="K3" s="100"/>
      <c r="L3" s="100"/>
      <c r="M3" s="101"/>
      <c r="N3" s="101"/>
      <c r="O3" s="101"/>
      <c r="P3" s="101"/>
      <c r="Q3" s="101"/>
      <c r="R3" s="100"/>
      <c r="S3" s="100"/>
      <c r="T3" s="100"/>
      <c r="U3" s="100"/>
      <c r="V3" s="101"/>
      <c r="W3" s="101"/>
      <c r="X3" s="101"/>
      <c r="Y3" s="101"/>
      <c r="Z3" s="100"/>
      <c r="AA3" s="100"/>
      <c r="AB3" s="100"/>
      <c r="AC3" s="100"/>
      <c r="AD3" s="100"/>
      <c r="AE3" s="101"/>
      <c r="AF3" s="101"/>
      <c r="AG3" s="101"/>
      <c r="AH3" s="101"/>
      <c r="AI3" s="59"/>
      <c r="AJ3" s="100"/>
      <c r="AK3" s="100"/>
      <c r="AL3" s="100"/>
      <c r="AM3" s="100"/>
      <c r="AN3" s="101"/>
      <c r="AO3" s="101"/>
      <c r="AP3" s="101"/>
      <c r="AQ3" s="101"/>
      <c r="AR3" s="100"/>
      <c r="AS3" s="100"/>
      <c r="AT3" s="100"/>
      <c r="AU3" s="100"/>
      <c r="AV3" s="100"/>
      <c r="AW3" s="101"/>
      <c r="AX3" s="101"/>
      <c r="AY3" s="101"/>
      <c r="AZ3" s="101"/>
      <c r="BA3" s="100"/>
      <c r="BB3" s="100"/>
      <c r="BC3" s="100"/>
      <c r="BD3" s="100"/>
      <c r="BE3" s="100"/>
      <c r="BF3" s="101"/>
      <c r="BG3" s="101"/>
      <c r="BH3" s="101"/>
      <c r="BI3" s="101"/>
      <c r="BJ3" s="100"/>
      <c r="BK3" s="100"/>
      <c r="BL3" s="100"/>
      <c r="BM3" s="100"/>
      <c r="BN3" s="101"/>
      <c r="BO3" s="101"/>
      <c r="BP3" s="101"/>
      <c r="BQ3" s="101"/>
      <c r="BR3" s="101"/>
      <c r="BS3" s="100"/>
      <c r="BT3" s="100"/>
      <c r="BU3" s="100"/>
      <c r="BV3" s="100"/>
      <c r="BW3" s="101"/>
      <c r="BX3" s="101"/>
      <c r="BY3" s="101"/>
      <c r="BZ3" s="101"/>
      <c r="CA3" s="100"/>
    </row>
    <row r="4" spans="1:79" ht="30" customHeight="1" thickBot="1">
      <c r="A4" s="155" t="s">
        <v>108</v>
      </c>
      <c r="B4" s="156"/>
      <c r="C4" s="156"/>
      <c r="D4" s="156"/>
      <c r="E4" s="156"/>
      <c r="F4" s="156"/>
      <c r="G4" s="157"/>
      <c r="H4" s="92"/>
      <c r="I4" s="99"/>
      <c r="J4" s="100"/>
      <c r="K4" s="100"/>
      <c r="L4" s="100"/>
      <c r="M4" s="101"/>
      <c r="N4" s="101"/>
      <c r="O4" s="101"/>
      <c r="P4" s="101"/>
      <c r="Q4" s="101"/>
      <c r="R4" s="100"/>
      <c r="S4" s="100"/>
      <c r="T4" s="100"/>
      <c r="U4" s="100"/>
      <c r="V4" s="101"/>
      <c r="W4" s="101"/>
      <c r="X4" s="101"/>
      <c r="Y4" s="101"/>
      <c r="Z4" s="100"/>
      <c r="AA4" s="100"/>
      <c r="AB4" s="100"/>
      <c r="AC4" s="100"/>
      <c r="AD4" s="100"/>
      <c r="AE4" s="101"/>
      <c r="AF4" s="101"/>
      <c r="AG4" s="101"/>
      <c r="AH4" s="101"/>
      <c r="AI4" s="59"/>
      <c r="AJ4" s="100"/>
      <c r="AK4" s="100"/>
      <c r="AL4" s="100"/>
      <c r="AM4" s="100"/>
      <c r="AN4" s="101"/>
      <c r="AO4" s="101"/>
      <c r="AP4" s="101"/>
      <c r="AQ4" s="101"/>
      <c r="AR4" s="100"/>
      <c r="AS4" s="100"/>
      <c r="AT4" s="100"/>
      <c r="AU4" s="100"/>
      <c r="AV4" s="100"/>
      <c r="AW4" s="101"/>
      <c r="AX4" s="101"/>
      <c r="AY4" s="101"/>
      <c r="AZ4" s="101"/>
      <c r="BA4" s="100"/>
      <c r="BB4" s="100"/>
      <c r="BC4" s="100"/>
      <c r="BD4" s="100"/>
      <c r="BE4" s="100"/>
      <c r="BF4" s="101"/>
      <c r="BG4" s="101"/>
      <c r="BH4" s="101"/>
      <c r="BI4" s="101"/>
      <c r="BJ4" s="100"/>
      <c r="BK4" s="100"/>
      <c r="BL4" s="100"/>
      <c r="BM4" s="100"/>
      <c r="BN4" s="101"/>
      <c r="BO4" s="101"/>
      <c r="BP4" s="101"/>
      <c r="BQ4" s="101"/>
      <c r="BR4" s="101"/>
      <c r="BS4" s="100"/>
      <c r="BT4" s="100"/>
      <c r="BU4" s="100"/>
      <c r="BV4" s="100"/>
      <c r="BW4" s="101"/>
      <c r="BX4" s="101"/>
      <c r="BY4" s="101"/>
      <c r="BZ4" s="101"/>
      <c r="CA4" s="100"/>
    </row>
    <row r="5" spans="8:79" ht="4.5" customHeight="1" thickBot="1">
      <c r="H5" s="92"/>
      <c r="I5" s="99"/>
      <c r="J5" s="100"/>
      <c r="K5" s="100"/>
      <c r="L5" s="100"/>
      <c r="M5" s="101"/>
      <c r="N5" s="101"/>
      <c r="O5" s="101"/>
      <c r="P5" s="101"/>
      <c r="Q5" s="101"/>
      <c r="R5" s="100"/>
      <c r="S5" s="100"/>
      <c r="T5" s="100"/>
      <c r="U5" s="100"/>
      <c r="V5" s="101"/>
      <c r="W5" s="101"/>
      <c r="X5" s="101"/>
      <c r="Y5" s="101"/>
      <c r="Z5" s="100"/>
      <c r="AA5" s="100"/>
      <c r="AB5" s="100"/>
      <c r="AC5" s="100"/>
      <c r="AD5" s="100"/>
      <c r="AE5" s="101"/>
      <c r="AF5" s="101"/>
      <c r="AG5" s="101"/>
      <c r="AH5" s="101"/>
      <c r="AI5" s="59"/>
      <c r="AJ5" s="100"/>
      <c r="AK5" s="100"/>
      <c r="AL5" s="100"/>
      <c r="AM5" s="100"/>
      <c r="AN5" s="101"/>
      <c r="AO5" s="101"/>
      <c r="AP5" s="101"/>
      <c r="AQ5" s="101"/>
      <c r="AR5" s="100"/>
      <c r="AS5" s="100"/>
      <c r="AT5" s="100"/>
      <c r="AU5" s="100"/>
      <c r="AV5" s="100"/>
      <c r="AW5" s="101"/>
      <c r="AX5" s="101"/>
      <c r="AY5" s="101"/>
      <c r="AZ5" s="101"/>
      <c r="BA5" s="100"/>
      <c r="BB5" s="100"/>
      <c r="BC5" s="100"/>
      <c r="BD5" s="100"/>
      <c r="BE5" s="100"/>
      <c r="BF5" s="101"/>
      <c r="BG5" s="101"/>
      <c r="BH5" s="101"/>
      <c r="BI5" s="101"/>
      <c r="BJ5" s="100"/>
      <c r="BK5" s="100"/>
      <c r="BL5" s="100"/>
      <c r="BM5" s="100"/>
      <c r="BN5" s="101"/>
      <c r="BO5" s="101"/>
      <c r="BP5" s="101"/>
      <c r="BQ5" s="101"/>
      <c r="BR5" s="101"/>
      <c r="BS5" s="100"/>
      <c r="BT5" s="100"/>
      <c r="BU5" s="100"/>
      <c r="BV5" s="100"/>
      <c r="BW5" s="101"/>
      <c r="BX5" s="101"/>
      <c r="BY5" s="101"/>
      <c r="BZ5" s="101"/>
      <c r="CA5" s="100"/>
    </row>
    <row r="6" spans="1:79" s="2" customFormat="1" ht="24" customHeight="1">
      <c r="A6" s="3"/>
      <c r="B6" s="4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7" t="s">
        <v>3</v>
      </c>
      <c r="H6" s="92"/>
      <c r="I6" s="99"/>
      <c r="J6" s="100"/>
      <c r="K6" s="100"/>
      <c r="L6" s="100"/>
      <c r="M6" s="101"/>
      <c r="N6" s="101"/>
      <c r="O6" s="101"/>
      <c r="P6" s="101"/>
      <c r="Q6" s="101"/>
      <c r="R6" s="100"/>
      <c r="S6" s="100"/>
      <c r="T6" s="100"/>
      <c r="U6" s="100"/>
      <c r="V6" s="101"/>
      <c r="W6" s="101"/>
      <c r="X6" s="101"/>
      <c r="Y6" s="101"/>
      <c r="Z6" s="100"/>
      <c r="AA6" s="100"/>
      <c r="AB6" s="100"/>
      <c r="AC6" s="100"/>
      <c r="AD6" s="100"/>
      <c r="AE6" s="101"/>
      <c r="AF6" s="101"/>
      <c r="AG6" s="101"/>
      <c r="AH6" s="101"/>
      <c r="AI6" s="59"/>
      <c r="AJ6" s="100"/>
      <c r="AK6" s="100"/>
      <c r="AL6" s="100"/>
      <c r="AM6" s="100"/>
      <c r="AN6" s="101"/>
      <c r="AO6" s="101"/>
      <c r="AP6" s="101"/>
      <c r="AQ6" s="101"/>
      <c r="AR6" s="100"/>
      <c r="AS6" s="100"/>
      <c r="AT6" s="100"/>
      <c r="AU6" s="100"/>
      <c r="AV6" s="100"/>
      <c r="AW6" s="101"/>
      <c r="AX6" s="101"/>
      <c r="AY6" s="101"/>
      <c r="AZ6" s="101"/>
      <c r="BA6" s="100"/>
      <c r="BB6" s="100"/>
      <c r="BC6" s="100"/>
      <c r="BD6" s="100"/>
      <c r="BE6" s="100"/>
      <c r="BF6" s="101"/>
      <c r="BG6" s="101"/>
      <c r="BH6" s="101"/>
      <c r="BI6" s="101"/>
      <c r="BJ6" s="100"/>
      <c r="BK6" s="100"/>
      <c r="BL6" s="100"/>
      <c r="BM6" s="100"/>
      <c r="BN6" s="101"/>
      <c r="BO6" s="101"/>
      <c r="BP6" s="101"/>
      <c r="BQ6" s="101"/>
      <c r="BR6" s="101"/>
      <c r="BS6" s="100"/>
      <c r="BT6" s="100"/>
      <c r="BU6" s="100"/>
      <c r="BV6" s="100"/>
      <c r="BW6" s="101"/>
      <c r="BX6" s="101"/>
      <c r="BY6" s="101"/>
      <c r="BZ6" s="101"/>
      <c r="CA6" s="100"/>
    </row>
    <row r="7" spans="1:81" s="2" customFormat="1" ht="24" customHeight="1">
      <c r="A7" s="8" t="s">
        <v>17</v>
      </c>
      <c r="B7" s="9" t="s">
        <v>109</v>
      </c>
      <c r="C7" s="75">
        <f>'1.ucelená část'!C29</f>
        <v>725874</v>
      </c>
      <c r="D7" s="75">
        <f>'1.ucelená část'!D29</f>
        <v>165178</v>
      </c>
      <c r="E7" s="75">
        <f>'1.ucelená část'!E29</f>
        <v>86100</v>
      </c>
      <c r="F7" s="75">
        <f>'1.ucelená část'!F29</f>
        <v>66135</v>
      </c>
      <c r="G7" s="75">
        <f>'1.ucelená část'!G29</f>
        <v>0</v>
      </c>
      <c r="H7" s="92"/>
      <c r="I7" s="102" t="s">
        <v>115</v>
      </c>
      <c r="J7" s="158">
        <f>'1.ucelená část'!J29:L29</f>
        <v>0</v>
      </c>
      <c r="K7" s="159"/>
      <c r="L7" s="160"/>
      <c r="M7" s="110">
        <f>'1.ucelená část'!M29:Q29</f>
        <v>405522</v>
      </c>
      <c r="N7" s="111"/>
      <c r="O7" s="111"/>
      <c r="P7" s="111"/>
      <c r="Q7" s="112"/>
      <c r="R7" s="158">
        <f>'1.ucelená část'!R29:U29</f>
        <v>191435</v>
      </c>
      <c r="S7" s="159"/>
      <c r="T7" s="159"/>
      <c r="U7" s="160"/>
      <c r="V7" s="110">
        <f>'1.ucelená část'!V29:Y29</f>
        <v>66135</v>
      </c>
      <c r="W7" s="111"/>
      <c r="X7" s="111"/>
      <c r="Y7" s="112"/>
      <c r="Z7" s="158">
        <f>'1.ucelená část'!Z29:AD29</f>
        <v>68011</v>
      </c>
      <c r="AA7" s="159"/>
      <c r="AB7" s="159"/>
      <c r="AC7" s="159"/>
      <c r="AD7" s="160"/>
      <c r="AE7" s="110">
        <f>'1.ucelená část'!AE29:AH29</f>
        <v>34648</v>
      </c>
      <c r="AF7" s="111"/>
      <c r="AG7" s="111"/>
      <c r="AH7" s="112"/>
      <c r="AI7" s="12"/>
      <c r="AJ7" s="158">
        <f>'1.ucelená část'!AJ29:AM29</f>
        <v>66165</v>
      </c>
      <c r="AK7" s="159"/>
      <c r="AL7" s="159"/>
      <c r="AM7" s="160"/>
      <c r="AN7" s="110">
        <f>'1.ucelená část'!AN29:AQ29</f>
        <v>0</v>
      </c>
      <c r="AO7" s="111"/>
      <c r="AP7" s="111"/>
      <c r="AQ7" s="112"/>
      <c r="AR7" s="158">
        <f>'1.ucelená část'!AR29:AV29</f>
        <v>0</v>
      </c>
      <c r="AS7" s="159"/>
      <c r="AT7" s="159"/>
      <c r="AU7" s="159"/>
      <c r="AV7" s="160"/>
      <c r="AW7" s="110">
        <f>'1.ucelená část'!AW29:AZ29</f>
        <v>0</v>
      </c>
      <c r="AX7" s="111"/>
      <c r="AY7" s="111"/>
      <c r="AZ7" s="112"/>
      <c r="BA7" s="158">
        <f>'1.ucelená část'!BA29:BE29</f>
        <v>81339</v>
      </c>
      <c r="BB7" s="159"/>
      <c r="BC7" s="159"/>
      <c r="BD7" s="159"/>
      <c r="BE7" s="160"/>
      <c r="BF7" s="110">
        <f>'1.ucelená část'!BF29:BI29</f>
        <v>1242</v>
      </c>
      <c r="BG7" s="111"/>
      <c r="BH7" s="111"/>
      <c r="BI7" s="112"/>
      <c r="BJ7" s="158">
        <f>'1.ucelená část'!BJ29:BM29</f>
        <v>0</v>
      </c>
      <c r="BK7" s="159"/>
      <c r="BL7" s="159"/>
      <c r="BM7" s="160"/>
      <c r="BN7" s="110">
        <f>'1.ucelená část'!BN29:BR29</f>
        <v>69400</v>
      </c>
      <c r="BO7" s="111"/>
      <c r="BP7" s="111"/>
      <c r="BQ7" s="111"/>
      <c r="BR7" s="112"/>
      <c r="BS7" s="158">
        <f>'1.ucelená část'!BS29:BV29</f>
        <v>59390</v>
      </c>
      <c r="BT7" s="159"/>
      <c r="BU7" s="159"/>
      <c r="BV7" s="160"/>
      <c r="BW7" s="110">
        <f>'1.ucelená část'!BW29:BZ29</f>
        <v>0</v>
      </c>
      <c r="BX7" s="111"/>
      <c r="BY7" s="111"/>
      <c r="BZ7" s="112"/>
      <c r="CA7" s="62">
        <f>'1.ucelená část'!CA29</f>
        <v>0</v>
      </c>
      <c r="CB7" s="12"/>
      <c r="CC7" s="80">
        <f>SUM(C7:G7)-SUM(J7:CB7)</f>
        <v>0</v>
      </c>
    </row>
    <row r="8" spans="1:81" s="2" customFormat="1" ht="24" customHeight="1">
      <c r="A8" s="8" t="s">
        <v>19</v>
      </c>
      <c r="B8" s="9" t="s">
        <v>110</v>
      </c>
      <c r="C8" s="75">
        <f>'2.ucelená část'!HSV</f>
        <v>876984</v>
      </c>
      <c r="D8" s="75">
        <f>'2.ucelená část'!PSV</f>
        <v>940503</v>
      </c>
      <c r="E8" s="75">
        <f>'2.ucelená část'!Dodavka</f>
        <v>880859</v>
      </c>
      <c r="F8" s="75">
        <f>'2.ucelená část'!Mont</f>
        <v>178930</v>
      </c>
      <c r="G8" s="75">
        <f>'2.ucelená část'!HZS</f>
        <v>0</v>
      </c>
      <c r="H8" s="92"/>
      <c r="I8" s="103"/>
      <c r="J8" s="158">
        <f>'2.ucelená část'!J31:L31</f>
        <v>0</v>
      </c>
      <c r="K8" s="159"/>
      <c r="L8" s="160"/>
      <c r="M8" s="110">
        <f>'2.ucelená část'!M31:Q31</f>
        <v>0</v>
      </c>
      <c r="N8" s="111"/>
      <c r="O8" s="111"/>
      <c r="P8" s="111"/>
      <c r="Q8" s="112"/>
      <c r="R8" s="158">
        <f>'2.ucelená část'!R31:U31</f>
        <v>0</v>
      </c>
      <c r="S8" s="159"/>
      <c r="T8" s="159"/>
      <c r="U8" s="160"/>
      <c r="V8" s="110">
        <f>'2.ucelená část'!V31:Y31</f>
        <v>0</v>
      </c>
      <c r="W8" s="111"/>
      <c r="X8" s="111"/>
      <c r="Y8" s="112"/>
      <c r="Z8" s="158">
        <f>'2.ucelená část'!Z31:AD31</f>
        <v>0</v>
      </c>
      <c r="AA8" s="159"/>
      <c r="AB8" s="159"/>
      <c r="AC8" s="159"/>
      <c r="AD8" s="160"/>
      <c r="AE8" s="110">
        <f>'2.ucelená část'!AE31:AH31</f>
        <v>0</v>
      </c>
      <c r="AF8" s="111"/>
      <c r="AG8" s="111"/>
      <c r="AH8" s="112"/>
      <c r="AI8" s="12"/>
      <c r="AJ8" s="158">
        <f>'2.ucelená část'!AJ31:AM31</f>
        <v>136065</v>
      </c>
      <c r="AK8" s="159"/>
      <c r="AL8" s="159"/>
      <c r="AM8" s="160"/>
      <c r="AN8" s="110">
        <f>'2.ucelená část'!AN31:AQ31</f>
        <v>510000</v>
      </c>
      <c r="AO8" s="111"/>
      <c r="AP8" s="111"/>
      <c r="AQ8" s="112"/>
      <c r="AR8" s="158">
        <f>'2.ucelená část'!AR31:AV31</f>
        <v>316050</v>
      </c>
      <c r="AS8" s="159"/>
      <c r="AT8" s="159"/>
      <c r="AU8" s="159"/>
      <c r="AV8" s="160"/>
      <c r="AW8" s="110">
        <f>'2.ucelená část'!AW31:AZ31</f>
        <v>412728</v>
      </c>
      <c r="AX8" s="111"/>
      <c r="AY8" s="111"/>
      <c r="AZ8" s="112"/>
      <c r="BA8" s="158">
        <f>'2.ucelená část'!BA31:BE31</f>
        <v>1310293</v>
      </c>
      <c r="BB8" s="159"/>
      <c r="BC8" s="159"/>
      <c r="BD8" s="159"/>
      <c r="BE8" s="160"/>
      <c r="BF8" s="110">
        <f>'2.ucelená část'!BF31:BI31</f>
        <v>192140</v>
      </c>
      <c r="BG8" s="111"/>
      <c r="BH8" s="111"/>
      <c r="BI8" s="112"/>
      <c r="BJ8" s="158">
        <f>'2.ucelená část'!BJ31:BM31</f>
        <v>0</v>
      </c>
      <c r="BK8" s="159"/>
      <c r="BL8" s="159"/>
      <c r="BM8" s="160"/>
      <c r="BN8" s="110">
        <f>'2.ucelená část'!BN31:BR31</f>
        <v>0</v>
      </c>
      <c r="BO8" s="111"/>
      <c r="BP8" s="111"/>
      <c r="BQ8" s="111"/>
      <c r="BR8" s="112"/>
      <c r="BS8" s="158">
        <f>'2.ucelená část'!BS31:BV31</f>
        <v>0</v>
      </c>
      <c r="BT8" s="159"/>
      <c r="BU8" s="159"/>
      <c r="BV8" s="160"/>
      <c r="BW8" s="110">
        <f>'2.ucelená část'!BW31:BZ31</f>
        <v>0</v>
      </c>
      <c r="BX8" s="111"/>
      <c r="BY8" s="111"/>
      <c r="BZ8" s="112"/>
      <c r="CA8" s="62">
        <f>'2.ucelená část'!CA31</f>
        <v>0</v>
      </c>
      <c r="CB8" s="12"/>
      <c r="CC8" s="80">
        <f>SUM(C8:G8)-SUM(J8:CB8)</f>
        <v>0</v>
      </c>
    </row>
    <row r="9" spans="1:81" s="2" customFormat="1" ht="24" customHeight="1">
      <c r="A9" s="8" t="s">
        <v>20</v>
      </c>
      <c r="B9" s="9" t="s">
        <v>111</v>
      </c>
      <c r="C9" s="75">
        <f>'3.ucelená část'!HSV</f>
        <v>1583070</v>
      </c>
      <c r="D9" s="75">
        <f>'3.ucelená část'!PSV</f>
        <v>300598</v>
      </c>
      <c r="E9" s="75">
        <f>'3.ucelená část'!Dodavka</f>
        <v>138000</v>
      </c>
      <c r="F9" s="75">
        <f>'3.ucelená část'!Mont</f>
        <v>70000</v>
      </c>
      <c r="G9" s="75">
        <f>'3.ucelená část'!HZS</f>
        <v>0</v>
      </c>
      <c r="H9" s="92"/>
      <c r="I9" s="103"/>
      <c r="J9" s="158">
        <f>'3.ucelená část'!J16:L16</f>
        <v>0</v>
      </c>
      <c r="K9" s="159"/>
      <c r="L9" s="160"/>
      <c r="M9" s="110">
        <f>'3.ucelená část'!M16:Q16</f>
        <v>0</v>
      </c>
      <c r="N9" s="111"/>
      <c r="O9" s="111"/>
      <c r="P9" s="111"/>
      <c r="Q9" s="112"/>
      <c r="R9" s="158">
        <f>'3.ucelená část'!R16:U16</f>
        <v>0</v>
      </c>
      <c r="S9" s="159"/>
      <c r="T9" s="159"/>
      <c r="U9" s="160"/>
      <c r="V9" s="110">
        <f>'3.ucelená část'!V16:Y16</f>
        <v>0</v>
      </c>
      <c r="W9" s="111"/>
      <c r="X9" s="111"/>
      <c r="Y9" s="112"/>
      <c r="Z9" s="158">
        <f>'3.ucelená část'!Z16:AD16</f>
        <v>0</v>
      </c>
      <c r="AA9" s="159"/>
      <c r="AB9" s="159"/>
      <c r="AC9" s="159"/>
      <c r="AD9" s="160"/>
      <c r="AE9" s="110">
        <f>'3.ucelená část'!AE16:AH16</f>
        <v>0</v>
      </c>
      <c r="AF9" s="111"/>
      <c r="AG9" s="111"/>
      <c r="AH9" s="112"/>
      <c r="AI9" s="12"/>
      <c r="AJ9" s="158">
        <f>'3.ucelená část'!AJ16:AM16</f>
        <v>0</v>
      </c>
      <c r="AK9" s="159"/>
      <c r="AL9" s="159"/>
      <c r="AM9" s="160"/>
      <c r="AN9" s="110">
        <f>'3.ucelená část'!AN16:AQ16</f>
        <v>0</v>
      </c>
      <c r="AO9" s="111"/>
      <c r="AP9" s="111"/>
      <c r="AQ9" s="112"/>
      <c r="AR9" s="158">
        <f>'3.ucelená část'!AR16:AV16</f>
        <v>0</v>
      </c>
      <c r="AS9" s="159"/>
      <c r="AT9" s="159"/>
      <c r="AU9" s="159"/>
      <c r="AV9" s="160"/>
      <c r="AW9" s="110">
        <f>'3.ucelená část'!AW16:AZ16</f>
        <v>130000</v>
      </c>
      <c r="AX9" s="111"/>
      <c r="AY9" s="111"/>
      <c r="AZ9" s="112"/>
      <c r="BA9" s="158">
        <f>'3.ucelená část'!BA16:BE16</f>
        <v>521224</v>
      </c>
      <c r="BB9" s="159"/>
      <c r="BC9" s="159"/>
      <c r="BD9" s="159"/>
      <c r="BE9" s="160"/>
      <c r="BF9" s="110">
        <f>'3.ucelená část'!BF16:BI16</f>
        <v>432954</v>
      </c>
      <c r="BG9" s="111"/>
      <c r="BH9" s="111"/>
      <c r="BI9" s="112"/>
      <c r="BJ9" s="158">
        <f>'3.ucelená část'!BJ16:BM16</f>
        <v>607970</v>
      </c>
      <c r="BK9" s="159"/>
      <c r="BL9" s="159"/>
      <c r="BM9" s="160"/>
      <c r="BN9" s="110">
        <f>'3.ucelená část'!BN16:BR16</f>
        <v>399520</v>
      </c>
      <c r="BO9" s="111"/>
      <c r="BP9" s="111"/>
      <c r="BQ9" s="111"/>
      <c r="BR9" s="112"/>
      <c r="BS9" s="158">
        <f>'3.ucelená část'!BS16:BV16</f>
        <v>0</v>
      </c>
      <c r="BT9" s="159"/>
      <c r="BU9" s="159"/>
      <c r="BV9" s="160"/>
      <c r="BW9" s="110">
        <f>'3.ucelená část'!BW16:BZ16</f>
        <v>0</v>
      </c>
      <c r="BX9" s="111"/>
      <c r="BY9" s="111"/>
      <c r="BZ9" s="112"/>
      <c r="CA9" s="62">
        <f>'3.ucelená část'!CA16</f>
        <v>0</v>
      </c>
      <c r="CB9" s="12"/>
      <c r="CC9" s="80">
        <f>SUM(C9:G9)-SUM(J9:CB9)</f>
        <v>0</v>
      </c>
    </row>
    <row r="10" spans="1:81" s="2" customFormat="1" ht="24" customHeight="1">
      <c r="A10" s="8" t="s">
        <v>22</v>
      </c>
      <c r="B10" s="9" t="s">
        <v>112</v>
      </c>
      <c r="C10" s="75">
        <f>'4.ucelená část'!HSV</f>
        <v>152752</v>
      </c>
      <c r="D10" s="75">
        <f>'4.ucelená část'!PSV</f>
        <v>43548</v>
      </c>
      <c r="E10" s="75">
        <f>'4.ucelená část'!Dodavka</f>
        <v>751863</v>
      </c>
      <c r="F10" s="75">
        <f>'4.ucelená část'!Mont</f>
        <v>40365</v>
      </c>
      <c r="G10" s="75">
        <f>'4.ucelená část'!HZS</f>
        <v>0</v>
      </c>
      <c r="H10" s="92"/>
      <c r="I10" s="103"/>
      <c r="J10" s="158">
        <f>'4.ucelená část'!J18:L18</f>
        <v>0</v>
      </c>
      <c r="K10" s="159"/>
      <c r="L10" s="160"/>
      <c r="M10" s="110">
        <f>'4.ucelená část'!M18:Q18</f>
        <v>0</v>
      </c>
      <c r="N10" s="111"/>
      <c r="O10" s="111"/>
      <c r="P10" s="111"/>
      <c r="Q10" s="112"/>
      <c r="R10" s="158">
        <f>'4.ucelená část'!R18:U18</f>
        <v>0</v>
      </c>
      <c r="S10" s="159"/>
      <c r="T10" s="159"/>
      <c r="U10" s="160"/>
      <c r="V10" s="110">
        <f>'4.ucelená část'!V18:Y18</f>
        <v>0</v>
      </c>
      <c r="W10" s="111"/>
      <c r="X10" s="111"/>
      <c r="Y10" s="112"/>
      <c r="Z10" s="158">
        <f>'4.ucelená část'!Z18:AD18</f>
        <v>0</v>
      </c>
      <c r="AA10" s="159"/>
      <c r="AB10" s="159"/>
      <c r="AC10" s="159"/>
      <c r="AD10" s="160"/>
      <c r="AE10" s="110">
        <f>'4.ucelená část'!AE18:AH18</f>
        <v>0</v>
      </c>
      <c r="AF10" s="111"/>
      <c r="AG10" s="111"/>
      <c r="AH10" s="112"/>
      <c r="AI10" s="12"/>
      <c r="AJ10" s="158">
        <f>'4.ucelená část'!AJ18:AM18</f>
        <v>0</v>
      </c>
      <c r="AK10" s="159"/>
      <c r="AL10" s="159"/>
      <c r="AM10" s="160"/>
      <c r="AN10" s="110">
        <f>'4.ucelená část'!AN18:AQ18</f>
        <v>0</v>
      </c>
      <c r="AO10" s="111"/>
      <c r="AP10" s="111"/>
      <c r="AQ10" s="112"/>
      <c r="AR10" s="158">
        <f>'4.ucelená část'!AR18:AV18</f>
        <v>0</v>
      </c>
      <c r="AS10" s="159"/>
      <c r="AT10" s="159"/>
      <c r="AU10" s="159"/>
      <c r="AV10" s="160"/>
      <c r="AW10" s="110">
        <f>'4.ucelená část'!AW18:AZ18</f>
        <v>0</v>
      </c>
      <c r="AX10" s="111"/>
      <c r="AY10" s="111"/>
      <c r="AZ10" s="112"/>
      <c r="BA10" s="158">
        <f>'4.ucelená část'!BA18:BE18</f>
        <v>0</v>
      </c>
      <c r="BB10" s="159"/>
      <c r="BC10" s="159"/>
      <c r="BD10" s="159"/>
      <c r="BE10" s="160"/>
      <c r="BF10" s="110">
        <f>'4.ucelená část'!BF18:BI18</f>
        <v>0</v>
      </c>
      <c r="BG10" s="111"/>
      <c r="BH10" s="111"/>
      <c r="BI10" s="112"/>
      <c r="BJ10" s="158">
        <f>'4.ucelená část'!BJ18:BM18</f>
        <v>168718</v>
      </c>
      <c r="BK10" s="159"/>
      <c r="BL10" s="159"/>
      <c r="BM10" s="160"/>
      <c r="BN10" s="110">
        <f>'4.ucelená část'!BN18:BR18</f>
        <v>819810</v>
      </c>
      <c r="BO10" s="111"/>
      <c r="BP10" s="111"/>
      <c r="BQ10" s="111"/>
      <c r="BR10" s="112"/>
      <c r="BS10" s="158">
        <f>'4.ucelená část'!BS18:BV18</f>
        <v>0</v>
      </c>
      <c r="BT10" s="159"/>
      <c r="BU10" s="159"/>
      <c r="BV10" s="160"/>
      <c r="BW10" s="110">
        <f>'4.ucelená část'!BW18:BZ18</f>
        <v>0</v>
      </c>
      <c r="BX10" s="111"/>
      <c r="BY10" s="111"/>
      <c r="BZ10" s="112"/>
      <c r="CA10" s="62">
        <f>'4.ucelená část'!CA18</f>
        <v>0</v>
      </c>
      <c r="CB10" s="12"/>
      <c r="CC10" s="80">
        <f>SUM(C10:G10)-SUM(J10:CB10)</f>
        <v>0</v>
      </c>
    </row>
    <row r="11" spans="1:81" s="2" customFormat="1" ht="24" customHeight="1">
      <c r="A11" s="8" t="s">
        <v>24</v>
      </c>
      <c r="B11" s="9" t="s">
        <v>113</v>
      </c>
      <c r="C11" s="75">
        <f>'5.ucelená část'!HSV</f>
        <v>139583</v>
      </c>
      <c r="D11" s="75">
        <f>'5.ucelená část'!PSV</f>
        <v>23490</v>
      </c>
      <c r="E11" s="75">
        <f>'5.ucelená část'!Dodavka</f>
        <v>695320</v>
      </c>
      <c r="F11" s="75">
        <f>'5.ucelená část'!Mont</f>
        <v>43333</v>
      </c>
      <c r="G11" s="75">
        <f>'5.ucelená část'!HZS</f>
        <v>0</v>
      </c>
      <c r="H11" s="92"/>
      <c r="I11" s="103"/>
      <c r="J11" s="158">
        <f>'5.ucelená část'!J14:L14</f>
        <v>0</v>
      </c>
      <c r="K11" s="159"/>
      <c r="L11" s="160"/>
      <c r="M11" s="110">
        <f>'5.ucelená část'!M14:Q14</f>
        <v>706406</v>
      </c>
      <c r="N11" s="111"/>
      <c r="O11" s="111"/>
      <c r="P11" s="111"/>
      <c r="Q11" s="112"/>
      <c r="R11" s="158">
        <f>'5.ucelená část'!R14:U14</f>
        <v>0</v>
      </c>
      <c r="S11" s="159"/>
      <c r="T11" s="159"/>
      <c r="U11" s="160"/>
      <c r="V11" s="110">
        <f>'5.ucelená část'!V14:Y14</f>
        <v>0</v>
      </c>
      <c r="W11" s="111"/>
      <c r="X11" s="111"/>
      <c r="Y11" s="112"/>
      <c r="Z11" s="158">
        <f>'5.ucelená část'!Z14:AD14</f>
        <v>195320</v>
      </c>
      <c r="AA11" s="159"/>
      <c r="AB11" s="159"/>
      <c r="AC11" s="159"/>
      <c r="AD11" s="160"/>
      <c r="AE11" s="110">
        <f>'5.ucelená část'!AE14:AH14</f>
        <v>0</v>
      </c>
      <c r="AF11" s="111"/>
      <c r="AG11" s="111"/>
      <c r="AH11" s="112"/>
      <c r="AI11" s="12"/>
      <c r="AJ11" s="158">
        <f>'5.ucelená část'!AJ14:AM14</f>
        <v>0</v>
      </c>
      <c r="AK11" s="159"/>
      <c r="AL11" s="159"/>
      <c r="AM11" s="160"/>
      <c r="AN11" s="110">
        <f>'5.ucelená část'!AN14:AQ14</f>
        <v>0</v>
      </c>
      <c r="AO11" s="111"/>
      <c r="AP11" s="111"/>
      <c r="AQ11" s="112"/>
      <c r="AR11" s="158">
        <f>'5.ucelená část'!AR14:AV14</f>
        <v>0</v>
      </c>
      <c r="AS11" s="159"/>
      <c r="AT11" s="159"/>
      <c r="AU11" s="159"/>
      <c r="AV11" s="160"/>
      <c r="AW11" s="110">
        <f>'5.ucelená část'!AW14:AZ14</f>
        <v>0</v>
      </c>
      <c r="AX11" s="111"/>
      <c r="AY11" s="111"/>
      <c r="AZ11" s="112"/>
      <c r="BA11" s="158">
        <f>'5.ucelená část'!BA14:BE14</f>
        <v>0</v>
      </c>
      <c r="BB11" s="159"/>
      <c r="BC11" s="159"/>
      <c r="BD11" s="159"/>
      <c r="BE11" s="160"/>
      <c r="BF11" s="110">
        <f>'5.ucelená část'!BF14:BI14</f>
        <v>0</v>
      </c>
      <c r="BG11" s="111"/>
      <c r="BH11" s="111"/>
      <c r="BI11" s="112"/>
      <c r="BJ11" s="158">
        <f>'5.ucelená část'!BJ14:BM14</f>
        <v>0</v>
      </c>
      <c r="BK11" s="159"/>
      <c r="BL11" s="159"/>
      <c r="BM11" s="160"/>
      <c r="BN11" s="110">
        <f>'5.ucelená část'!BN14:BR14</f>
        <v>0</v>
      </c>
      <c r="BO11" s="111"/>
      <c r="BP11" s="111"/>
      <c r="BQ11" s="111"/>
      <c r="BR11" s="112"/>
      <c r="BS11" s="158">
        <f>'5.ucelená část'!BS14:BV14</f>
        <v>0</v>
      </c>
      <c r="BT11" s="159"/>
      <c r="BU11" s="159"/>
      <c r="BV11" s="160"/>
      <c r="BW11" s="110">
        <f>'5.ucelená část'!BW14:BZ14</f>
        <v>0</v>
      </c>
      <c r="BX11" s="111"/>
      <c r="BY11" s="111"/>
      <c r="BZ11" s="112"/>
      <c r="CA11" s="62">
        <f>'5.ucelená část'!CA14</f>
        <v>0</v>
      </c>
      <c r="CB11" s="12"/>
      <c r="CC11" s="80">
        <f>SUM(C11:G11)-SUM(J11:CB11)</f>
        <v>0</v>
      </c>
    </row>
    <row r="12" spans="1:79" s="15" customFormat="1" ht="15" customHeight="1">
      <c r="A12" s="8"/>
      <c r="B12" s="9"/>
      <c r="C12" s="75"/>
      <c r="D12" s="75"/>
      <c r="E12" s="75"/>
      <c r="F12" s="75"/>
      <c r="G12" s="75"/>
      <c r="H12" s="92"/>
      <c r="I12" s="10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</row>
    <row r="13" spans="1:79" s="14" customFormat="1" ht="33.75" customHeight="1" thickBot="1">
      <c r="A13" s="13"/>
      <c r="B13" s="70" t="s">
        <v>65</v>
      </c>
      <c r="C13" s="71">
        <f>SUM(C7:C12)</f>
        <v>3478263</v>
      </c>
      <c r="D13" s="71">
        <f>SUM(D7:D12)</f>
        <v>1473317</v>
      </c>
      <c r="E13" s="71">
        <f>SUM(E7:E12)</f>
        <v>2552142</v>
      </c>
      <c r="F13" s="71">
        <f>SUM(F7:F12)</f>
        <v>398763</v>
      </c>
      <c r="G13" s="71">
        <f>SUM(G7:G12)</f>
        <v>0</v>
      </c>
      <c r="H13" s="92"/>
      <c r="I13" s="12" t="s">
        <v>92</v>
      </c>
      <c r="J13" s="104">
        <f>SUM(J7:L12)</f>
        <v>0</v>
      </c>
      <c r="K13" s="105"/>
      <c r="L13" s="106"/>
      <c r="M13" s="107">
        <f>SUM(M7:Q12)</f>
        <v>1111928</v>
      </c>
      <c r="N13" s="108"/>
      <c r="O13" s="108"/>
      <c r="P13" s="108"/>
      <c r="Q13" s="109"/>
      <c r="R13" s="104">
        <f>SUM(R7:U12)</f>
        <v>191435</v>
      </c>
      <c r="S13" s="105"/>
      <c r="T13" s="105"/>
      <c r="U13" s="106"/>
      <c r="V13" s="107">
        <f>SUM(V7:Y12)</f>
        <v>66135</v>
      </c>
      <c r="W13" s="108"/>
      <c r="X13" s="108"/>
      <c r="Y13" s="109"/>
      <c r="Z13" s="104">
        <f>SUM(Z7:AD12)</f>
        <v>263331</v>
      </c>
      <c r="AA13" s="105"/>
      <c r="AB13" s="105"/>
      <c r="AC13" s="105"/>
      <c r="AD13" s="106"/>
      <c r="AE13" s="107">
        <f>SUM(AE7:AH12)</f>
        <v>34648</v>
      </c>
      <c r="AF13" s="108"/>
      <c r="AG13" s="108"/>
      <c r="AH13" s="109"/>
      <c r="AI13" s="60"/>
      <c r="AJ13" s="104">
        <f>SUM(AJ7:AM12)</f>
        <v>202230</v>
      </c>
      <c r="AK13" s="105"/>
      <c r="AL13" s="105"/>
      <c r="AM13" s="106"/>
      <c r="AN13" s="107">
        <f>SUM(AN7:AQ12)</f>
        <v>510000</v>
      </c>
      <c r="AO13" s="108"/>
      <c r="AP13" s="108"/>
      <c r="AQ13" s="109"/>
      <c r="AR13" s="104">
        <f>SUM(AR7:AV12)</f>
        <v>316050</v>
      </c>
      <c r="AS13" s="105"/>
      <c r="AT13" s="105"/>
      <c r="AU13" s="105"/>
      <c r="AV13" s="106"/>
      <c r="AW13" s="107">
        <f>SUM(AW7:AZ12)</f>
        <v>542728</v>
      </c>
      <c r="AX13" s="108"/>
      <c r="AY13" s="108"/>
      <c r="AZ13" s="109"/>
      <c r="BA13" s="104">
        <f>SUM(BA7:BE12)</f>
        <v>1912856</v>
      </c>
      <c r="BB13" s="105"/>
      <c r="BC13" s="105"/>
      <c r="BD13" s="105"/>
      <c r="BE13" s="106"/>
      <c r="BF13" s="107">
        <f>SUM(BF7:BI12)</f>
        <v>626336</v>
      </c>
      <c r="BG13" s="108"/>
      <c r="BH13" s="108"/>
      <c r="BI13" s="109"/>
      <c r="BJ13" s="104">
        <f>SUM(BJ7:BM12)</f>
        <v>776688</v>
      </c>
      <c r="BK13" s="105"/>
      <c r="BL13" s="105"/>
      <c r="BM13" s="106"/>
      <c r="BN13" s="107">
        <f>SUM(BN7:BR12)</f>
        <v>1288730</v>
      </c>
      <c r="BO13" s="108"/>
      <c r="BP13" s="108"/>
      <c r="BQ13" s="108"/>
      <c r="BR13" s="109"/>
      <c r="BS13" s="104">
        <f>SUM(BS7:BV12)</f>
        <v>59390</v>
      </c>
      <c r="BT13" s="105"/>
      <c r="BU13" s="105"/>
      <c r="BV13" s="106"/>
      <c r="BW13" s="107">
        <f>SUM(BW7:BZ12)</f>
        <v>0</v>
      </c>
      <c r="BX13" s="108"/>
      <c r="BY13" s="108"/>
      <c r="BZ13" s="109"/>
      <c r="CA13" s="63">
        <f>SUM(CA7:CA12)</f>
        <v>0</v>
      </c>
    </row>
    <row r="14" spans="1:79" s="14" customFormat="1" ht="23.25" customHeight="1">
      <c r="A14" s="113"/>
      <c r="B14" s="113" t="s">
        <v>11</v>
      </c>
      <c r="C14" s="115">
        <f>HSV+PSV+Dodavka+Mont+HZS</f>
        <v>7902485</v>
      </c>
      <c r="D14" s="116"/>
      <c r="E14" s="116"/>
      <c r="F14" s="116"/>
      <c r="G14" s="117"/>
      <c r="H14" s="92"/>
      <c r="I14" s="58" t="s">
        <v>93</v>
      </c>
      <c r="J14" s="121">
        <f>SUM(J13:U13)</f>
        <v>1303363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>
        <f>SUM(V13:AH13)</f>
        <v>364114</v>
      </c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J14" s="121">
        <f>SUM(AJ13:AV13)</f>
        <v>1028280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>
        <f>SUM(AW13:BI13)</f>
        <v>3081920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>
        <f>SUM(BJ13:BV13)</f>
        <v>2124808</v>
      </c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>
        <f>SUM(BW7:CA12)</f>
        <v>0</v>
      </c>
      <c r="BX14" s="121"/>
      <c r="BY14" s="121"/>
      <c r="BZ14" s="121"/>
      <c r="CA14" s="121"/>
    </row>
    <row r="15" spans="1:79" s="14" customFormat="1" ht="23.25" customHeight="1" thickBot="1">
      <c r="A15" s="114"/>
      <c r="B15" s="114"/>
      <c r="C15" s="118"/>
      <c r="D15" s="119"/>
      <c r="E15" s="119"/>
      <c r="F15" s="119"/>
      <c r="G15" s="120"/>
      <c r="H15" s="92"/>
      <c r="I15" s="12" t="s">
        <v>94</v>
      </c>
      <c r="J15" s="121">
        <f>SUM(J14:AH14)</f>
        <v>1667477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J15" s="121">
        <f>SUM(AJ14:CA14)</f>
        <v>6235008</v>
      </c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</row>
    <row r="16" spans="1:8" ht="13.5" thickBot="1">
      <c r="A16" s="15"/>
      <c r="B16" s="15"/>
      <c r="C16" s="15"/>
      <c r="D16" s="15"/>
      <c r="E16" s="15"/>
      <c r="F16" s="15"/>
      <c r="G16" s="15"/>
      <c r="H16" s="92"/>
    </row>
    <row r="17" spans="1:79" ht="19.5" customHeight="1" thickBot="1">
      <c r="A17" s="122" t="s">
        <v>88</v>
      </c>
      <c r="B17" s="123"/>
      <c r="C17" s="123"/>
      <c r="D17" s="123"/>
      <c r="E17" s="123"/>
      <c r="F17" s="123"/>
      <c r="G17" s="124"/>
      <c r="H17" s="92"/>
      <c r="I17" s="64" t="s">
        <v>97</v>
      </c>
      <c r="J17" s="125">
        <f>SUM(J15:CA15)</f>
        <v>7902485</v>
      </c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7"/>
    </row>
    <row r="18" spans="1:8" ht="4.5" customHeight="1" thickBot="1">
      <c r="A18" s="67"/>
      <c r="B18" s="68"/>
      <c r="C18" s="68"/>
      <c r="D18" s="68"/>
      <c r="E18" s="68"/>
      <c r="F18" s="68"/>
      <c r="G18" s="69"/>
      <c r="H18" s="92"/>
    </row>
    <row r="19" spans="1:8" ht="12.75">
      <c r="A19" s="17" t="s">
        <v>12</v>
      </c>
      <c r="B19" s="18"/>
      <c r="C19" s="19" t="s">
        <v>13</v>
      </c>
      <c r="D19" s="20" t="s">
        <v>14</v>
      </c>
      <c r="E19" s="21" t="s">
        <v>15</v>
      </c>
      <c r="F19" s="22"/>
      <c r="G19" s="23" t="s">
        <v>13</v>
      </c>
      <c r="H19" s="92"/>
    </row>
    <row r="20" spans="1:8" ht="13.5" thickBot="1">
      <c r="A20" s="24"/>
      <c r="B20" s="25"/>
      <c r="C20" s="26">
        <v>0</v>
      </c>
      <c r="D20" s="27">
        <v>0</v>
      </c>
      <c r="E20" s="28">
        <v>0</v>
      </c>
      <c r="F20" s="29"/>
      <c r="G20" s="30">
        <v>0</v>
      </c>
      <c r="H20" s="92"/>
    </row>
    <row r="21" spans="1:8" ht="19.5" customHeight="1" thickBot="1">
      <c r="A21" s="31"/>
      <c r="B21" s="32" t="s">
        <v>16</v>
      </c>
      <c r="C21" s="128">
        <f>SUM(F20:F20)</f>
        <v>0</v>
      </c>
      <c r="D21" s="129"/>
      <c r="E21" s="129"/>
      <c r="F21" s="129"/>
      <c r="G21" s="130"/>
      <c r="H21" s="92"/>
    </row>
    <row r="22" spans="1:8" ht="13.5" thickBot="1">
      <c r="A22" s="33"/>
      <c r="B22" s="33"/>
      <c r="C22" s="33"/>
      <c r="D22" s="33"/>
      <c r="E22" s="33"/>
      <c r="F22" s="33"/>
      <c r="G22" s="33"/>
      <c r="H22" s="92"/>
    </row>
    <row r="23" spans="1:56" ht="19.5" customHeight="1">
      <c r="A23" s="131" t="s">
        <v>4</v>
      </c>
      <c r="B23" s="132"/>
      <c r="C23" s="132"/>
      <c r="D23" s="132"/>
      <c r="E23" s="132"/>
      <c r="F23" s="132"/>
      <c r="G23" s="133"/>
      <c r="H23" s="92"/>
      <c r="AZ23" s="16"/>
      <c r="BA23" s="16"/>
      <c r="BB23" s="16"/>
      <c r="BC23" s="16"/>
      <c r="BD23" s="16"/>
    </row>
    <row r="24" spans="1:8" ht="4.5" customHeight="1" thickBot="1">
      <c r="A24" s="65"/>
      <c r="B24" s="15"/>
      <c r="C24" s="15"/>
      <c r="D24" s="15"/>
      <c r="E24" s="15"/>
      <c r="F24" s="15"/>
      <c r="G24" s="66"/>
      <c r="H24" s="92"/>
    </row>
    <row r="25" spans="1:8" ht="12.75">
      <c r="A25" s="34"/>
      <c r="B25" s="35"/>
      <c r="C25" s="134" t="s">
        <v>14</v>
      </c>
      <c r="D25" s="135"/>
      <c r="E25" s="136" t="s">
        <v>15</v>
      </c>
      <c r="F25" s="137"/>
      <c r="G25" s="138"/>
      <c r="H25" s="92"/>
    </row>
    <row r="26" spans="1:8" ht="13.5" thickBot="1">
      <c r="A26" s="36" t="s">
        <v>61</v>
      </c>
      <c r="B26" s="37"/>
      <c r="C26" s="139">
        <v>19</v>
      </c>
      <c r="D26" s="140"/>
      <c r="E26" s="141">
        <f>C14</f>
        <v>7902485</v>
      </c>
      <c r="F26" s="141"/>
      <c r="G26" s="142"/>
      <c r="H26" s="92"/>
    </row>
    <row r="27" spans="1:8" ht="19.5" customHeight="1" thickBot="1">
      <c r="A27" s="38"/>
      <c r="B27" s="39" t="s">
        <v>62</v>
      </c>
      <c r="C27" s="143">
        <f>C26*E26/100</f>
        <v>1501472.15</v>
      </c>
      <c r="D27" s="144"/>
      <c r="E27" s="144"/>
      <c r="F27" s="144"/>
      <c r="G27" s="145"/>
      <c r="H27" s="92"/>
    </row>
    <row r="28" spans="4:8" ht="13.5" thickBot="1">
      <c r="D28" s="40"/>
      <c r="E28" s="41"/>
      <c r="F28" s="41"/>
      <c r="G28" s="42"/>
      <c r="H28" s="92"/>
    </row>
    <row r="29" spans="1:56" ht="19.5" customHeight="1">
      <c r="A29" s="131" t="s">
        <v>63</v>
      </c>
      <c r="B29" s="132"/>
      <c r="C29" s="132"/>
      <c r="D29" s="132"/>
      <c r="E29" s="132"/>
      <c r="F29" s="132"/>
      <c r="G29" s="133"/>
      <c r="H29" s="92"/>
      <c r="AZ29" s="16"/>
      <c r="BA29" s="16"/>
      <c r="BB29" s="16"/>
      <c r="BC29" s="16"/>
      <c r="BD29" s="16"/>
    </row>
    <row r="30" spans="1:8" ht="4.5" customHeight="1" thickBot="1">
      <c r="A30" s="65"/>
      <c r="B30" s="15"/>
      <c r="C30" s="15"/>
      <c r="D30" s="15"/>
      <c r="E30" s="15"/>
      <c r="F30" s="15"/>
      <c r="G30" s="66"/>
      <c r="H30" s="92"/>
    </row>
    <row r="31" spans="1:8" ht="12.75">
      <c r="A31" s="34" t="s">
        <v>64</v>
      </c>
      <c r="B31" s="35"/>
      <c r="C31" s="43"/>
      <c r="D31" s="44"/>
      <c r="E31" s="45"/>
      <c r="F31" s="146">
        <f>C14</f>
        <v>7902485</v>
      </c>
      <c r="G31" s="147"/>
      <c r="H31" s="92"/>
    </row>
    <row r="32" spans="1:8" ht="12.75">
      <c r="A32" s="53" t="s">
        <v>2</v>
      </c>
      <c r="B32" s="54"/>
      <c r="C32" s="55"/>
      <c r="D32" s="56"/>
      <c r="E32" s="57"/>
      <c r="F32" s="148">
        <f>VRN</f>
        <v>0</v>
      </c>
      <c r="G32" s="149"/>
      <c r="H32" s="92"/>
    </row>
    <row r="33" spans="1:8" ht="13.5" thickBot="1">
      <c r="A33" s="46" t="s">
        <v>4</v>
      </c>
      <c r="B33" s="47"/>
      <c r="C33" s="48"/>
      <c r="D33" s="49"/>
      <c r="E33" s="50"/>
      <c r="F33" s="150">
        <f>C27</f>
        <v>1501472.15</v>
      </c>
      <c r="G33" s="151"/>
      <c r="H33" s="92"/>
    </row>
    <row r="34" spans="1:8" ht="24" customHeight="1" thickBot="1">
      <c r="A34" s="51"/>
      <c r="B34" s="52" t="s">
        <v>63</v>
      </c>
      <c r="C34" s="152">
        <f>F31+F32+F33</f>
        <v>9403957.15</v>
      </c>
      <c r="D34" s="153"/>
      <c r="E34" s="153"/>
      <c r="F34" s="153"/>
      <c r="G34" s="154"/>
      <c r="H34" s="92"/>
    </row>
    <row r="35" spans="4:8" ht="12.75">
      <c r="D35" s="40"/>
      <c r="E35" s="41"/>
      <c r="F35" s="41"/>
      <c r="G35" s="42"/>
      <c r="H35" s="92"/>
    </row>
    <row r="36" spans="4:7" ht="12.75">
      <c r="D36" s="40"/>
      <c r="E36" s="41"/>
      <c r="F36" s="41"/>
      <c r="G36" s="42"/>
    </row>
    <row r="37" spans="4:7" ht="12.75">
      <c r="D37" s="40"/>
      <c r="E37" s="41"/>
      <c r="F37" s="41"/>
      <c r="G37" s="42"/>
    </row>
    <row r="38" spans="4:7" ht="12.75">
      <c r="D38" s="40"/>
      <c r="E38" s="41"/>
      <c r="F38" s="41"/>
      <c r="G38" s="42"/>
    </row>
    <row r="39" spans="4:7" ht="12.75">
      <c r="D39" s="40"/>
      <c r="E39" s="41"/>
      <c r="F39" s="41"/>
      <c r="G39" s="42"/>
    </row>
    <row r="40" spans="4:7" ht="12.75">
      <c r="D40" s="40"/>
      <c r="E40" s="41"/>
      <c r="F40" s="41"/>
      <c r="G40" s="42"/>
    </row>
    <row r="41" spans="4:7" ht="12.75">
      <c r="D41" s="40"/>
      <c r="E41" s="41"/>
      <c r="F41" s="41"/>
      <c r="G41" s="42"/>
    </row>
    <row r="42" spans="4:7" ht="12.75">
      <c r="D42" s="40"/>
      <c r="E42" s="41"/>
      <c r="F42" s="41"/>
      <c r="G42" s="42"/>
    </row>
    <row r="43" spans="4:7" ht="12.75">
      <c r="D43" s="40"/>
      <c r="E43" s="41"/>
      <c r="F43" s="41"/>
      <c r="G43" s="42"/>
    </row>
    <row r="44" spans="4:7" ht="12.75">
      <c r="D44" s="40"/>
      <c r="E44" s="41"/>
      <c r="F44" s="41"/>
      <c r="G44" s="42"/>
    </row>
    <row r="45" spans="4:7" ht="12.75">
      <c r="D45" s="40"/>
      <c r="E45" s="41"/>
      <c r="F45" s="41"/>
      <c r="G45" s="42"/>
    </row>
    <row r="46" spans="4:7" ht="12.75">
      <c r="D46" s="40"/>
      <c r="E46" s="41"/>
      <c r="F46" s="41"/>
      <c r="G46" s="42"/>
    </row>
    <row r="47" spans="4:7" ht="12.75">
      <c r="D47" s="40"/>
      <c r="E47" s="41"/>
      <c r="F47" s="41"/>
      <c r="G47" s="42"/>
    </row>
    <row r="48" spans="4:7" ht="12.75">
      <c r="D48" s="40"/>
      <c r="E48" s="41"/>
      <c r="F48" s="41"/>
      <c r="G48" s="42"/>
    </row>
    <row r="49" spans="4:7" ht="12.75">
      <c r="D49" s="40"/>
      <c r="E49" s="41"/>
      <c r="F49" s="41"/>
      <c r="G49" s="42"/>
    </row>
    <row r="50" spans="4:7" ht="12.75">
      <c r="D50" s="40"/>
      <c r="E50" s="41"/>
      <c r="F50" s="41"/>
      <c r="G50" s="42"/>
    </row>
    <row r="51" spans="4:7" ht="12.75">
      <c r="D51" s="40"/>
      <c r="E51" s="41"/>
      <c r="F51" s="41"/>
      <c r="G51" s="42"/>
    </row>
    <row r="52" spans="4:7" ht="12.75">
      <c r="D52" s="40"/>
      <c r="E52" s="41"/>
      <c r="F52" s="41"/>
      <c r="G52" s="42"/>
    </row>
    <row r="53" spans="4:7" ht="12.75">
      <c r="D53" s="40"/>
      <c r="E53" s="41"/>
      <c r="F53" s="41"/>
      <c r="G53" s="42"/>
    </row>
    <row r="54" spans="4:7" ht="12.75">
      <c r="D54" s="40"/>
      <c r="E54" s="41"/>
      <c r="F54" s="41"/>
      <c r="G54" s="42"/>
    </row>
    <row r="55" spans="4:7" ht="12.75">
      <c r="D55" s="40"/>
      <c r="E55" s="41"/>
      <c r="F55" s="41"/>
      <c r="G55" s="42"/>
    </row>
    <row r="56" spans="4:7" ht="12.75">
      <c r="D56" s="40"/>
      <c r="E56" s="41"/>
      <c r="F56" s="41"/>
      <c r="G56" s="42"/>
    </row>
    <row r="57" spans="4:7" ht="12.75">
      <c r="D57" s="40"/>
      <c r="E57" s="41"/>
      <c r="F57" s="41"/>
      <c r="G57" s="42"/>
    </row>
    <row r="58" spans="4:7" ht="12.75">
      <c r="D58" s="40"/>
      <c r="E58" s="41"/>
      <c r="F58" s="41"/>
      <c r="G58" s="42"/>
    </row>
    <row r="59" spans="4:7" ht="12.75">
      <c r="D59" s="40"/>
      <c r="E59" s="41"/>
      <c r="F59" s="41"/>
      <c r="G59" s="42"/>
    </row>
    <row r="60" spans="4:7" ht="12.75">
      <c r="D60" s="40"/>
      <c r="E60" s="41"/>
      <c r="F60" s="41"/>
      <c r="G60" s="42"/>
    </row>
    <row r="61" spans="4:7" ht="12.75">
      <c r="D61" s="40"/>
      <c r="E61" s="41"/>
      <c r="F61" s="41"/>
      <c r="G61" s="42"/>
    </row>
    <row r="62" spans="4:7" ht="12.75">
      <c r="D62" s="40"/>
      <c r="E62" s="41"/>
      <c r="F62" s="41"/>
      <c r="G62" s="42"/>
    </row>
    <row r="63" spans="4:7" ht="12.75">
      <c r="D63" s="40"/>
      <c r="E63" s="41"/>
      <c r="F63" s="41"/>
      <c r="G63" s="42"/>
    </row>
    <row r="64" spans="4:7" ht="12.75">
      <c r="D64" s="40"/>
      <c r="E64" s="41"/>
      <c r="F64" s="41"/>
      <c r="G64" s="42"/>
    </row>
    <row r="65" spans="4:7" ht="12.75">
      <c r="D65" s="40"/>
      <c r="E65" s="41"/>
      <c r="F65" s="41"/>
      <c r="G65" s="42"/>
    </row>
    <row r="66" spans="4:7" ht="12.75">
      <c r="D66" s="40"/>
      <c r="E66" s="41"/>
      <c r="F66" s="41"/>
      <c r="G66" s="42"/>
    </row>
    <row r="67" spans="4:7" ht="12.75">
      <c r="D67" s="40"/>
      <c r="E67" s="41"/>
      <c r="F67" s="41"/>
      <c r="G67" s="42"/>
    </row>
    <row r="68" spans="4:7" ht="12.75">
      <c r="D68" s="40"/>
      <c r="E68" s="41"/>
      <c r="F68" s="41"/>
      <c r="G68" s="42"/>
    </row>
    <row r="69" spans="4:7" ht="12.75">
      <c r="D69" s="40"/>
      <c r="E69" s="41"/>
      <c r="F69" s="41"/>
      <c r="G69" s="42"/>
    </row>
    <row r="70" spans="4:7" ht="12.75">
      <c r="D70" s="40"/>
      <c r="E70" s="41"/>
      <c r="F70" s="41"/>
      <c r="G70" s="42"/>
    </row>
    <row r="71" spans="4:7" ht="12.75">
      <c r="D71" s="40"/>
      <c r="E71" s="41"/>
      <c r="F71" s="41"/>
      <c r="G71" s="42"/>
    </row>
    <row r="72" spans="4:7" ht="12.75">
      <c r="D72" s="40"/>
      <c r="E72" s="41"/>
      <c r="F72" s="41"/>
      <c r="G72" s="42"/>
    </row>
    <row r="73" spans="4:7" ht="12.75">
      <c r="D73" s="40"/>
      <c r="E73" s="41"/>
      <c r="F73" s="41"/>
      <c r="G73" s="42"/>
    </row>
  </sheetData>
  <sheetProtection/>
  <mergeCells count="199">
    <mergeCell ref="BW11:BZ11"/>
    <mergeCell ref="BW7:BZ7"/>
    <mergeCell ref="BJ8:BM8"/>
    <mergeCell ref="BN8:BR8"/>
    <mergeCell ref="BS8:BV8"/>
    <mergeCell ref="BW8:BZ8"/>
    <mergeCell ref="BW9:BZ9"/>
    <mergeCell ref="BW10:BZ10"/>
    <mergeCell ref="BJ11:BM11"/>
    <mergeCell ref="BN11:BR11"/>
    <mergeCell ref="AW11:AZ11"/>
    <mergeCell ref="BA11:BE11"/>
    <mergeCell ref="BF11:BI11"/>
    <mergeCell ref="AW9:AZ9"/>
    <mergeCell ref="BA9:BE9"/>
    <mergeCell ref="BF9:BI9"/>
    <mergeCell ref="AW10:AZ10"/>
    <mergeCell ref="BA10:BE10"/>
    <mergeCell ref="BF10:BI10"/>
    <mergeCell ref="BJ10:BM10"/>
    <mergeCell ref="BN10:BR10"/>
    <mergeCell ref="BS10:BV10"/>
    <mergeCell ref="BJ9:BM9"/>
    <mergeCell ref="BN9:BR9"/>
    <mergeCell ref="BS9:BV9"/>
    <mergeCell ref="BS11:BV11"/>
    <mergeCell ref="AW8:AZ8"/>
    <mergeCell ref="BA8:BE8"/>
    <mergeCell ref="BJ7:BM7"/>
    <mergeCell ref="BN7:BR7"/>
    <mergeCell ref="BS7:BV7"/>
    <mergeCell ref="AW7:AZ7"/>
    <mergeCell ref="BA7:BE7"/>
    <mergeCell ref="BF7:BI7"/>
    <mergeCell ref="BF8:BI8"/>
    <mergeCell ref="AN7:AQ7"/>
    <mergeCell ref="AN8:AQ8"/>
    <mergeCell ref="AN9:AQ9"/>
    <mergeCell ref="AN10:AQ10"/>
    <mergeCell ref="AN11:AQ11"/>
    <mergeCell ref="AR7:AV7"/>
    <mergeCell ref="AR9:AV9"/>
    <mergeCell ref="AR11:AV11"/>
    <mergeCell ref="AR10:AV10"/>
    <mergeCell ref="AR8:AV8"/>
    <mergeCell ref="R11:U11"/>
    <mergeCell ref="V11:Y11"/>
    <mergeCell ref="Z11:AD11"/>
    <mergeCell ref="AE11:AH11"/>
    <mergeCell ref="AJ7:AM7"/>
    <mergeCell ref="AJ8:AM8"/>
    <mergeCell ref="AJ9:AM9"/>
    <mergeCell ref="AJ10:AM10"/>
    <mergeCell ref="AJ11:AM11"/>
    <mergeCell ref="R9:U9"/>
    <mergeCell ref="V9:Y9"/>
    <mergeCell ref="Z9:AD9"/>
    <mergeCell ref="AE9:AH9"/>
    <mergeCell ref="R10:U10"/>
    <mergeCell ref="V10:Y10"/>
    <mergeCell ref="Z10:AD10"/>
    <mergeCell ref="AE10:AH10"/>
    <mergeCell ref="V7:Y7"/>
    <mergeCell ref="Z7:AD7"/>
    <mergeCell ref="AE7:AH7"/>
    <mergeCell ref="R8:U8"/>
    <mergeCell ref="V8:Y8"/>
    <mergeCell ref="Z8:AD8"/>
    <mergeCell ref="AE8:AH8"/>
    <mergeCell ref="F33:G33"/>
    <mergeCell ref="C34:G34"/>
    <mergeCell ref="A4:G4"/>
    <mergeCell ref="J7:L7"/>
    <mergeCell ref="M7:Q7"/>
    <mergeCell ref="R7:U7"/>
    <mergeCell ref="J8:L8"/>
    <mergeCell ref="J9:L9"/>
    <mergeCell ref="J10:L10"/>
    <mergeCell ref="J11:L11"/>
    <mergeCell ref="C26:D26"/>
    <mergeCell ref="E26:G26"/>
    <mergeCell ref="C27:G27"/>
    <mergeCell ref="A29:G29"/>
    <mergeCell ref="F31:G31"/>
    <mergeCell ref="F32:G32"/>
    <mergeCell ref="A17:G17"/>
    <mergeCell ref="J17:CA17"/>
    <mergeCell ref="C21:G21"/>
    <mergeCell ref="A23:G23"/>
    <mergeCell ref="C25:D25"/>
    <mergeCell ref="E25:G25"/>
    <mergeCell ref="AJ14:AV14"/>
    <mergeCell ref="AW14:BI14"/>
    <mergeCell ref="BJ14:BV14"/>
    <mergeCell ref="BW14:CA14"/>
    <mergeCell ref="J15:AH15"/>
    <mergeCell ref="AJ15:CA15"/>
    <mergeCell ref="BF13:BI13"/>
    <mergeCell ref="BJ13:BM13"/>
    <mergeCell ref="BN13:BR13"/>
    <mergeCell ref="BS13:BV13"/>
    <mergeCell ref="BW13:BZ13"/>
    <mergeCell ref="A14:A15"/>
    <mergeCell ref="B14:B15"/>
    <mergeCell ref="C14:G15"/>
    <mergeCell ref="J14:U14"/>
    <mergeCell ref="V14:AH14"/>
    <mergeCell ref="AE13:AH13"/>
    <mergeCell ref="AJ13:AM13"/>
    <mergeCell ref="AN13:AQ13"/>
    <mergeCell ref="AR13:AV13"/>
    <mergeCell ref="AW13:AZ13"/>
    <mergeCell ref="BA13:BE13"/>
    <mergeCell ref="I7:I12"/>
    <mergeCell ref="J13:L13"/>
    <mergeCell ref="M13:Q13"/>
    <mergeCell ref="R13:U13"/>
    <mergeCell ref="V13:Y13"/>
    <mergeCell ref="Z13:AD13"/>
    <mergeCell ref="M8:Q8"/>
    <mergeCell ref="M9:Q9"/>
    <mergeCell ref="M10:Q10"/>
    <mergeCell ref="M11:Q11"/>
    <mergeCell ref="BV2:BV6"/>
    <mergeCell ref="BW2:BW6"/>
    <mergeCell ref="BX2:BX6"/>
    <mergeCell ref="BY2:BY6"/>
    <mergeCell ref="BZ2:BZ6"/>
    <mergeCell ref="CA2:CA6"/>
    <mergeCell ref="BP2:BP6"/>
    <mergeCell ref="BQ2:BQ6"/>
    <mergeCell ref="BR2:BR6"/>
    <mergeCell ref="BS2:BS6"/>
    <mergeCell ref="BT2:BT6"/>
    <mergeCell ref="BU2:BU6"/>
    <mergeCell ref="BJ2:BJ6"/>
    <mergeCell ref="BK2:BK6"/>
    <mergeCell ref="BL2:BL6"/>
    <mergeCell ref="BM2:BM6"/>
    <mergeCell ref="BN2:BN6"/>
    <mergeCell ref="BO2:BO6"/>
    <mergeCell ref="BD2:BD6"/>
    <mergeCell ref="BE2:BE6"/>
    <mergeCell ref="BF2:BF6"/>
    <mergeCell ref="BG2:BG6"/>
    <mergeCell ref="BH2:BH6"/>
    <mergeCell ref="BI2:BI6"/>
    <mergeCell ref="AX2:AX6"/>
    <mergeCell ref="AY2:AY6"/>
    <mergeCell ref="AZ2:AZ6"/>
    <mergeCell ref="BA2:BA6"/>
    <mergeCell ref="BB2:BB6"/>
    <mergeCell ref="BC2:BC6"/>
    <mergeCell ref="AR2:AR6"/>
    <mergeCell ref="AS2:AS6"/>
    <mergeCell ref="AT2:AT6"/>
    <mergeCell ref="AU2:AU6"/>
    <mergeCell ref="AV2:AV6"/>
    <mergeCell ref="AW2:AW6"/>
    <mergeCell ref="AL2:AL6"/>
    <mergeCell ref="AM2:AM6"/>
    <mergeCell ref="AN2:AN6"/>
    <mergeCell ref="AO2:AO6"/>
    <mergeCell ref="AP2:AP6"/>
    <mergeCell ref="AQ2:AQ6"/>
    <mergeCell ref="AE2:AE6"/>
    <mergeCell ref="AF2:AF6"/>
    <mergeCell ref="AG2:AG6"/>
    <mergeCell ref="AH2:AH6"/>
    <mergeCell ref="AJ2:AJ6"/>
    <mergeCell ref="AK2:AK6"/>
    <mergeCell ref="Y2:Y6"/>
    <mergeCell ref="Z2:Z6"/>
    <mergeCell ref="AA2:AA6"/>
    <mergeCell ref="AB2:AB6"/>
    <mergeCell ref="AC2:AC6"/>
    <mergeCell ref="AD2:AD6"/>
    <mergeCell ref="S2:S6"/>
    <mergeCell ref="T2:T6"/>
    <mergeCell ref="U2:U6"/>
    <mergeCell ref="V2:V6"/>
    <mergeCell ref="W2:W6"/>
    <mergeCell ref="X2:X6"/>
    <mergeCell ref="M2:M6"/>
    <mergeCell ref="N2:N6"/>
    <mergeCell ref="O2:O6"/>
    <mergeCell ref="P2:P6"/>
    <mergeCell ref="Q2:Q6"/>
    <mergeCell ref="R2:R6"/>
    <mergeCell ref="A1:B1"/>
    <mergeCell ref="C1:G1"/>
    <mergeCell ref="H1:H35"/>
    <mergeCell ref="I1:AH1"/>
    <mergeCell ref="A2:B2"/>
    <mergeCell ref="C2:G2"/>
    <mergeCell ref="I2:I6"/>
    <mergeCell ref="J2:J6"/>
    <mergeCell ref="K2:K6"/>
    <mergeCell ref="L2:L6"/>
  </mergeCells>
  <printOptions horizontalCentered="1" verticalCentered="1"/>
  <pageMargins left="0.5905511811023623" right="0.3937007874015748" top="0.6692913385826772" bottom="0.5118110236220472" header="0.5118110236220472" footer="0.4330708661417323"/>
  <pageSetup horizontalDpi="300" verticalDpi="300" orientation="portrait" paperSize="9" r:id="rId1"/>
  <headerFooter alignWithMargins="0">
    <oddFooter>&amp;CStrana &amp;P</oddFooter>
  </headerFooter>
  <colBreaks count="3" manualBreakCount="3">
    <brk id="8" max="36" man="1"/>
    <brk id="34" max="36" man="1"/>
    <brk id="6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89"/>
  <sheetViews>
    <sheetView view="pageBreakPreview" zoomScaleSheetLayoutView="100" zoomScalePageLayoutView="0" workbookViewId="0" topLeftCell="B1">
      <pane xSplit="7" ySplit="1" topLeftCell="BA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CB1" sqref="CB1"/>
    </sheetView>
  </sheetViews>
  <sheetFormatPr defaultColWidth="9.00390625" defaultRowHeight="12.75"/>
  <cols>
    <col min="1" max="1" width="4.125" style="1" customWidth="1"/>
    <col min="2" max="2" width="26.875" style="1" bestFit="1" customWidth="1"/>
    <col min="3" max="7" width="9.75390625" style="1" customWidth="1"/>
    <col min="8" max="8" width="1.37890625" style="1" customWidth="1"/>
    <col min="9" max="9" width="6.875" style="1" bestFit="1" customWidth="1"/>
    <col min="10" max="12" width="3.25390625" style="1" bestFit="1" customWidth="1"/>
    <col min="13" max="14" width="7.00390625" style="1" bestFit="1" customWidth="1"/>
    <col min="15" max="15" width="3.25390625" style="1" bestFit="1" customWidth="1"/>
    <col min="16" max="23" width="6.00390625" style="1" bestFit="1" customWidth="1"/>
    <col min="24" max="27" width="3.25390625" style="1" bestFit="1" customWidth="1"/>
    <col min="28" max="31" width="6.00390625" style="1" bestFit="1" customWidth="1"/>
    <col min="32" max="34" width="3.25390625" style="1" bestFit="1" customWidth="1"/>
    <col min="35" max="35" width="1.12109375" style="1" customWidth="1"/>
    <col min="36" max="36" width="6.00390625" style="1" bestFit="1" customWidth="1"/>
    <col min="37" max="52" width="3.25390625" style="1" bestFit="1" customWidth="1"/>
    <col min="53" max="55" width="6.00390625" style="1" bestFit="1" customWidth="1"/>
    <col min="56" max="59" width="3.25390625" style="1" bestFit="1" customWidth="1"/>
    <col min="60" max="60" width="5.00390625" style="1" bestFit="1" customWidth="1"/>
    <col min="61" max="67" width="3.25390625" style="1" bestFit="1" customWidth="1"/>
    <col min="68" max="68" width="5.00390625" style="1" bestFit="1" customWidth="1"/>
    <col min="69" max="70" width="6.00390625" style="1" bestFit="1" customWidth="1"/>
    <col min="71" max="72" width="3.25390625" style="1" bestFit="1" customWidth="1"/>
    <col min="73" max="73" width="6.00390625" style="1" bestFit="1" customWidth="1"/>
    <col min="74" max="74" width="5.00390625" style="1" bestFit="1" customWidth="1"/>
    <col min="75" max="79" width="3.25390625" style="1" bestFit="1" customWidth="1"/>
    <col min="80" max="16384" width="9.125" style="1" customWidth="1"/>
  </cols>
  <sheetData>
    <row r="1" spans="1:34" ht="16.5" customHeight="1" thickTop="1">
      <c r="A1" s="88" t="s">
        <v>1</v>
      </c>
      <c r="B1" s="89"/>
      <c r="C1" s="90" t="s">
        <v>95</v>
      </c>
      <c r="D1" s="90"/>
      <c r="E1" s="90"/>
      <c r="F1" s="90"/>
      <c r="G1" s="91"/>
      <c r="H1" s="92"/>
      <c r="I1" s="93" t="s">
        <v>89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79" ht="16.5" customHeight="1" thickBot="1">
      <c r="A2" s="95" t="s">
        <v>0</v>
      </c>
      <c r="B2" s="96"/>
      <c r="C2" s="97" t="s">
        <v>96</v>
      </c>
      <c r="D2" s="97"/>
      <c r="E2" s="97"/>
      <c r="F2" s="97"/>
      <c r="G2" s="98"/>
      <c r="H2" s="92"/>
      <c r="I2" s="99" t="s">
        <v>90</v>
      </c>
      <c r="J2" s="100">
        <v>40007</v>
      </c>
      <c r="K2" s="100">
        <v>40014</v>
      </c>
      <c r="L2" s="100">
        <v>40021</v>
      </c>
      <c r="M2" s="101">
        <v>40028</v>
      </c>
      <c r="N2" s="101">
        <v>40035</v>
      </c>
      <c r="O2" s="101">
        <v>40042</v>
      </c>
      <c r="P2" s="101">
        <v>40049</v>
      </c>
      <c r="Q2" s="101">
        <v>40056</v>
      </c>
      <c r="R2" s="100">
        <v>40063</v>
      </c>
      <c r="S2" s="100">
        <v>40070</v>
      </c>
      <c r="T2" s="100">
        <v>40077</v>
      </c>
      <c r="U2" s="100">
        <v>40084</v>
      </c>
      <c r="V2" s="101">
        <v>40091</v>
      </c>
      <c r="W2" s="101">
        <v>40098</v>
      </c>
      <c r="X2" s="101">
        <v>40105</v>
      </c>
      <c r="Y2" s="101">
        <v>40112</v>
      </c>
      <c r="Z2" s="100">
        <v>40119</v>
      </c>
      <c r="AA2" s="100">
        <v>40126</v>
      </c>
      <c r="AB2" s="100">
        <v>40133</v>
      </c>
      <c r="AC2" s="100">
        <v>40140</v>
      </c>
      <c r="AD2" s="100">
        <v>40147</v>
      </c>
      <c r="AE2" s="101">
        <v>40154</v>
      </c>
      <c r="AF2" s="101">
        <v>40161</v>
      </c>
      <c r="AG2" s="101">
        <v>40168</v>
      </c>
      <c r="AH2" s="101">
        <v>40175</v>
      </c>
      <c r="AI2" s="76"/>
      <c r="AJ2" s="100">
        <v>40182</v>
      </c>
      <c r="AK2" s="100">
        <v>40189</v>
      </c>
      <c r="AL2" s="100">
        <v>40196</v>
      </c>
      <c r="AM2" s="100">
        <v>40203</v>
      </c>
      <c r="AN2" s="101">
        <v>40210</v>
      </c>
      <c r="AO2" s="101">
        <v>40217</v>
      </c>
      <c r="AP2" s="101">
        <v>40224</v>
      </c>
      <c r="AQ2" s="101">
        <v>40231</v>
      </c>
      <c r="AR2" s="100">
        <v>40238</v>
      </c>
      <c r="AS2" s="100">
        <v>40245</v>
      </c>
      <c r="AT2" s="100">
        <v>40252</v>
      </c>
      <c r="AU2" s="100">
        <v>40259</v>
      </c>
      <c r="AV2" s="100">
        <v>40266</v>
      </c>
      <c r="AW2" s="101">
        <v>40273</v>
      </c>
      <c r="AX2" s="101">
        <v>40280</v>
      </c>
      <c r="AY2" s="101">
        <v>40287</v>
      </c>
      <c r="AZ2" s="101">
        <v>40294</v>
      </c>
      <c r="BA2" s="100">
        <v>40301</v>
      </c>
      <c r="BB2" s="100">
        <v>40308</v>
      </c>
      <c r="BC2" s="100">
        <v>40315</v>
      </c>
      <c r="BD2" s="100">
        <v>40322</v>
      </c>
      <c r="BE2" s="100">
        <v>40329</v>
      </c>
      <c r="BF2" s="101">
        <v>40336</v>
      </c>
      <c r="BG2" s="101">
        <v>40343</v>
      </c>
      <c r="BH2" s="101">
        <v>40350</v>
      </c>
      <c r="BI2" s="101">
        <v>40357</v>
      </c>
      <c r="BJ2" s="100">
        <v>40364</v>
      </c>
      <c r="BK2" s="100">
        <v>40371</v>
      </c>
      <c r="BL2" s="100">
        <v>40378</v>
      </c>
      <c r="BM2" s="100">
        <v>40385</v>
      </c>
      <c r="BN2" s="101">
        <v>40392</v>
      </c>
      <c r="BO2" s="101">
        <v>40399</v>
      </c>
      <c r="BP2" s="101">
        <v>40406</v>
      </c>
      <c r="BQ2" s="101">
        <v>40413</v>
      </c>
      <c r="BR2" s="101">
        <v>40420</v>
      </c>
      <c r="BS2" s="100">
        <v>40427</v>
      </c>
      <c r="BT2" s="100">
        <v>40434</v>
      </c>
      <c r="BU2" s="100">
        <v>40441</v>
      </c>
      <c r="BV2" s="100">
        <v>40448</v>
      </c>
      <c r="BW2" s="101">
        <v>40455</v>
      </c>
      <c r="BX2" s="101">
        <v>40462</v>
      </c>
      <c r="BY2" s="101">
        <v>40469</v>
      </c>
      <c r="BZ2" s="101">
        <v>40476</v>
      </c>
      <c r="CA2" s="100">
        <v>40483</v>
      </c>
    </row>
    <row r="3" spans="4:79" ht="5.25" customHeight="1" thickBot="1" thickTop="1">
      <c r="D3" s="2"/>
      <c r="H3" s="92"/>
      <c r="I3" s="99"/>
      <c r="J3" s="100"/>
      <c r="K3" s="100"/>
      <c r="L3" s="100"/>
      <c r="M3" s="101"/>
      <c r="N3" s="101"/>
      <c r="O3" s="101"/>
      <c r="P3" s="101"/>
      <c r="Q3" s="101"/>
      <c r="R3" s="100"/>
      <c r="S3" s="100"/>
      <c r="T3" s="100"/>
      <c r="U3" s="100"/>
      <c r="V3" s="101"/>
      <c r="W3" s="101"/>
      <c r="X3" s="101"/>
      <c r="Y3" s="101"/>
      <c r="Z3" s="100"/>
      <c r="AA3" s="100"/>
      <c r="AB3" s="100"/>
      <c r="AC3" s="100"/>
      <c r="AD3" s="100"/>
      <c r="AE3" s="101"/>
      <c r="AF3" s="101"/>
      <c r="AG3" s="101"/>
      <c r="AH3" s="101"/>
      <c r="AI3" s="76"/>
      <c r="AJ3" s="100"/>
      <c r="AK3" s="100"/>
      <c r="AL3" s="100"/>
      <c r="AM3" s="100"/>
      <c r="AN3" s="101"/>
      <c r="AO3" s="101"/>
      <c r="AP3" s="101"/>
      <c r="AQ3" s="101"/>
      <c r="AR3" s="100"/>
      <c r="AS3" s="100"/>
      <c r="AT3" s="100"/>
      <c r="AU3" s="100"/>
      <c r="AV3" s="100"/>
      <c r="AW3" s="101"/>
      <c r="AX3" s="101"/>
      <c r="AY3" s="101"/>
      <c r="AZ3" s="101"/>
      <c r="BA3" s="100"/>
      <c r="BB3" s="100"/>
      <c r="BC3" s="100"/>
      <c r="BD3" s="100"/>
      <c r="BE3" s="100"/>
      <c r="BF3" s="101"/>
      <c r="BG3" s="101"/>
      <c r="BH3" s="101"/>
      <c r="BI3" s="101"/>
      <c r="BJ3" s="100"/>
      <c r="BK3" s="100"/>
      <c r="BL3" s="100"/>
      <c r="BM3" s="100"/>
      <c r="BN3" s="101"/>
      <c r="BO3" s="101"/>
      <c r="BP3" s="101"/>
      <c r="BQ3" s="101"/>
      <c r="BR3" s="101"/>
      <c r="BS3" s="100"/>
      <c r="BT3" s="100"/>
      <c r="BU3" s="100"/>
      <c r="BV3" s="100"/>
      <c r="BW3" s="101"/>
      <c r="BX3" s="101"/>
      <c r="BY3" s="101"/>
      <c r="BZ3" s="101"/>
      <c r="CA3" s="100"/>
    </row>
    <row r="4" spans="1:79" ht="19.5" customHeight="1" thickBot="1">
      <c r="A4" s="155" t="s">
        <v>5</v>
      </c>
      <c r="B4" s="156"/>
      <c r="C4" s="156"/>
      <c r="D4" s="156"/>
      <c r="E4" s="156"/>
      <c r="F4" s="156"/>
      <c r="G4" s="157"/>
      <c r="H4" s="92"/>
      <c r="I4" s="99"/>
      <c r="J4" s="100"/>
      <c r="K4" s="100"/>
      <c r="L4" s="100"/>
      <c r="M4" s="101"/>
      <c r="N4" s="101"/>
      <c r="O4" s="101"/>
      <c r="P4" s="101"/>
      <c r="Q4" s="101"/>
      <c r="R4" s="100"/>
      <c r="S4" s="100"/>
      <c r="T4" s="100"/>
      <c r="U4" s="100"/>
      <c r="V4" s="101"/>
      <c r="W4" s="101"/>
      <c r="X4" s="101"/>
      <c r="Y4" s="101"/>
      <c r="Z4" s="100"/>
      <c r="AA4" s="100"/>
      <c r="AB4" s="100"/>
      <c r="AC4" s="100"/>
      <c r="AD4" s="100"/>
      <c r="AE4" s="101"/>
      <c r="AF4" s="101"/>
      <c r="AG4" s="101"/>
      <c r="AH4" s="101"/>
      <c r="AI4" s="76"/>
      <c r="AJ4" s="100"/>
      <c r="AK4" s="100"/>
      <c r="AL4" s="100"/>
      <c r="AM4" s="100"/>
      <c r="AN4" s="101"/>
      <c r="AO4" s="101"/>
      <c r="AP4" s="101"/>
      <c r="AQ4" s="101"/>
      <c r="AR4" s="100"/>
      <c r="AS4" s="100"/>
      <c r="AT4" s="100"/>
      <c r="AU4" s="100"/>
      <c r="AV4" s="100"/>
      <c r="AW4" s="101"/>
      <c r="AX4" s="101"/>
      <c r="AY4" s="101"/>
      <c r="AZ4" s="101"/>
      <c r="BA4" s="100"/>
      <c r="BB4" s="100"/>
      <c r="BC4" s="100"/>
      <c r="BD4" s="100"/>
      <c r="BE4" s="100"/>
      <c r="BF4" s="101"/>
      <c r="BG4" s="101"/>
      <c r="BH4" s="101"/>
      <c r="BI4" s="101"/>
      <c r="BJ4" s="100"/>
      <c r="BK4" s="100"/>
      <c r="BL4" s="100"/>
      <c r="BM4" s="100"/>
      <c r="BN4" s="101"/>
      <c r="BO4" s="101"/>
      <c r="BP4" s="101"/>
      <c r="BQ4" s="101"/>
      <c r="BR4" s="101"/>
      <c r="BS4" s="100"/>
      <c r="BT4" s="100"/>
      <c r="BU4" s="100"/>
      <c r="BV4" s="100"/>
      <c r="BW4" s="101"/>
      <c r="BX4" s="101"/>
      <c r="BY4" s="101"/>
      <c r="BZ4" s="101"/>
      <c r="CA4" s="100"/>
    </row>
    <row r="5" spans="8:79" ht="4.5" customHeight="1" thickBot="1">
      <c r="H5" s="92"/>
      <c r="I5" s="99"/>
      <c r="J5" s="100"/>
      <c r="K5" s="100"/>
      <c r="L5" s="100"/>
      <c r="M5" s="101"/>
      <c r="N5" s="101"/>
      <c r="O5" s="101"/>
      <c r="P5" s="101"/>
      <c r="Q5" s="101"/>
      <c r="R5" s="100"/>
      <c r="S5" s="100"/>
      <c r="T5" s="100"/>
      <c r="U5" s="100"/>
      <c r="V5" s="101"/>
      <c r="W5" s="101"/>
      <c r="X5" s="101"/>
      <c r="Y5" s="101"/>
      <c r="Z5" s="100"/>
      <c r="AA5" s="100"/>
      <c r="AB5" s="100"/>
      <c r="AC5" s="100"/>
      <c r="AD5" s="100"/>
      <c r="AE5" s="101"/>
      <c r="AF5" s="101"/>
      <c r="AG5" s="101"/>
      <c r="AH5" s="101"/>
      <c r="AI5" s="76"/>
      <c r="AJ5" s="100"/>
      <c r="AK5" s="100"/>
      <c r="AL5" s="100"/>
      <c r="AM5" s="100"/>
      <c r="AN5" s="101"/>
      <c r="AO5" s="101"/>
      <c r="AP5" s="101"/>
      <c r="AQ5" s="101"/>
      <c r="AR5" s="100"/>
      <c r="AS5" s="100"/>
      <c r="AT5" s="100"/>
      <c r="AU5" s="100"/>
      <c r="AV5" s="100"/>
      <c r="AW5" s="101"/>
      <c r="AX5" s="101"/>
      <c r="AY5" s="101"/>
      <c r="AZ5" s="101"/>
      <c r="BA5" s="100"/>
      <c r="BB5" s="100"/>
      <c r="BC5" s="100"/>
      <c r="BD5" s="100"/>
      <c r="BE5" s="100"/>
      <c r="BF5" s="101"/>
      <c r="BG5" s="101"/>
      <c r="BH5" s="101"/>
      <c r="BI5" s="101"/>
      <c r="BJ5" s="100"/>
      <c r="BK5" s="100"/>
      <c r="BL5" s="100"/>
      <c r="BM5" s="100"/>
      <c r="BN5" s="101"/>
      <c r="BO5" s="101"/>
      <c r="BP5" s="101"/>
      <c r="BQ5" s="101"/>
      <c r="BR5" s="101"/>
      <c r="BS5" s="100"/>
      <c r="BT5" s="100"/>
      <c r="BU5" s="100"/>
      <c r="BV5" s="100"/>
      <c r="BW5" s="101"/>
      <c r="BX5" s="101"/>
      <c r="BY5" s="101"/>
      <c r="BZ5" s="101"/>
      <c r="CA5" s="100"/>
    </row>
    <row r="6" spans="1:79" s="2" customFormat="1" ht="12.75">
      <c r="A6" s="3"/>
      <c r="B6" s="4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7" t="s">
        <v>3</v>
      </c>
      <c r="H6" s="92"/>
      <c r="I6" s="99"/>
      <c r="J6" s="100"/>
      <c r="K6" s="100"/>
      <c r="L6" s="100"/>
      <c r="M6" s="101"/>
      <c r="N6" s="101"/>
      <c r="O6" s="101"/>
      <c r="P6" s="101"/>
      <c r="Q6" s="101"/>
      <c r="R6" s="100"/>
      <c r="S6" s="100"/>
      <c r="T6" s="100"/>
      <c r="U6" s="100"/>
      <c r="V6" s="101"/>
      <c r="W6" s="101"/>
      <c r="X6" s="101"/>
      <c r="Y6" s="101"/>
      <c r="Z6" s="100"/>
      <c r="AA6" s="100"/>
      <c r="AB6" s="100"/>
      <c r="AC6" s="100"/>
      <c r="AD6" s="100"/>
      <c r="AE6" s="101"/>
      <c r="AF6" s="101"/>
      <c r="AG6" s="101"/>
      <c r="AH6" s="101"/>
      <c r="AI6" s="76"/>
      <c r="AJ6" s="100"/>
      <c r="AK6" s="100"/>
      <c r="AL6" s="100"/>
      <c r="AM6" s="100"/>
      <c r="AN6" s="101"/>
      <c r="AO6" s="101"/>
      <c r="AP6" s="101"/>
      <c r="AQ6" s="101"/>
      <c r="AR6" s="100"/>
      <c r="AS6" s="100"/>
      <c r="AT6" s="100"/>
      <c r="AU6" s="100"/>
      <c r="AV6" s="100"/>
      <c r="AW6" s="101"/>
      <c r="AX6" s="101"/>
      <c r="AY6" s="101"/>
      <c r="AZ6" s="101"/>
      <c r="BA6" s="100"/>
      <c r="BB6" s="100"/>
      <c r="BC6" s="100"/>
      <c r="BD6" s="100"/>
      <c r="BE6" s="100"/>
      <c r="BF6" s="101"/>
      <c r="BG6" s="101"/>
      <c r="BH6" s="101"/>
      <c r="BI6" s="101"/>
      <c r="BJ6" s="100"/>
      <c r="BK6" s="100"/>
      <c r="BL6" s="100"/>
      <c r="BM6" s="100"/>
      <c r="BN6" s="101"/>
      <c r="BO6" s="101"/>
      <c r="BP6" s="101"/>
      <c r="BQ6" s="101"/>
      <c r="BR6" s="101"/>
      <c r="BS6" s="100"/>
      <c r="BT6" s="100"/>
      <c r="BU6" s="100"/>
      <c r="BV6" s="100"/>
      <c r="BW6" s="101"/>
      <c r="BX6" s="101"/>
      <c r="BY6" s="101"/>
      <c r="BZ6" s="101"/>
      <c r="CA6" s="100"/>
    </row>
    <row r="7" spans="1:79" s="2" customFormat="1" ht="15" customHeight="1">
      <c r="A7" s="8" t="s">
        <v>17</v>
      </c>
      <c r="B7" s="9" t="s">
        <v>18</v>
      </c>
      <c r="C7" s="11">
        <v>182247</v>
      </c>
      <c r="D7" s="11"/>
      <c r="E7" s="11"/>
      <c r="F7" s="11"/>
      <c r="G7" s="11"/>
      <c r="H7" s="92"/>
      <c r="I7" s="103" t="s">
        <v>91</v>
      </c>
      <c r="J7" s="62"/>
      <c r="K7" s="62"/>
      <c r="L7" s="62"/>
      <c r="M7" s="61">
        <v>182247</v>
      </c>
      <c r="N7" s="61"/>
      <c r="O7" s="61"/>
      <c r="P7" s="61"/>
      <c r="Q7" s="61"/>
      <c r="R7" s="62"/>
      <c r="S7" s="62"/>
      <c r="T7" s="62"/>
      <c r="U7" s="62"/>
      <c r="V7" s="61"/>
      <c r="W7" s="61"/>
      <c r="X7" s="61"/>
      <c r="Y7" s="61"/>
      <c r="Z7" s="62"/>
      <c r="AA7" s="62"/>
      <c r="AB7" s="62"/>
      <c r="AC7" s="62"/>
      <c r="AD7" s="62"/>
      <c r="AE7" s="61"/>
      <c r="AF7" s="61"/>
      <c r="AG7" s="61"/>
      <c r="AH7" s="61"/>
      <c r="AI7" s="77"/>
      <c r="AJ7" s="62"/>
      <c r="AK7" s="62"/>
      <c r="AL7" s="62"/>
      <c r="AM7" s="62"/>
      <c r="AN7" s="61"/>
      <c r="AO7" s="61"/>
      <c r="AP7" s="61"/>
      <c r="AQ7" s="61"/>
      <c r="AR7" s="62"/>
      <c r="AS7" s="62"/>
      <c r="AT7" s="62"/>
      <c r="AU7" s="62"/>
      <c r="AV7" s="62"/>
      <c r="AW7" s="61"/>
      <c r="AX7" s="61"/>
      <c r="AY7" s="61"/>
      <c r="AZ7" s="61"/>
      <c r="BA7" s="62"/>
      <c r="BB7" s="62"/>
      <c r="BC7" s="62"/>
      <c r="BD7" s="62"/>
      <c r="BE7" s="62"/>
      <c r="BF7" s="61"/>
      <c r="BG7" s="61"/>
      <c r="BH7" s="61"/>
      <c r="BI7" s="61"/>
      <c r="BJ7" s="62"/>
      <c r="BK7" s="62"/>
      <c r="BL7" s="62"/>
      <c r="BM7" s="62"/>
      <c r="BN7" s="61"/>
      <c r="BO7" s="61"/>
      <c r="BP7" s="61"/>
      <c r="BQ7" s="61"/>
      <c r="BR7" s="61"/>
      <c r="BS7" s="62"/>
      <c r="BT7" s="62"/>
      <c r="BU7" s="62"/>
      <c r="BV7" s="62"/>
      <c r="BW7" s="61"/>
      <c r="BX7" s="61"/>
      <c r="BY7" s="61"/>
      <c r="BZ7" s="61"/>
      <c r="CA7" s="62"/>
    </row>
    <row r="8" spans="1:79" s="2" customFormat="1" ht="15" customHeight="1">
      <c r="A8" s="8" t="s">
        <v>19</v>
      </c>
      <c r="B8" s="9" t="s">
        <v>58</v>
      </c>
      <c r="C8" s="11">
        <v>101254</v>
      </c>
      <c r="D8" s="11"/>
      <c r="E8" s="11"/>
      <c r="F8" s="11"/>
      <c r="G8" s="11"/>
      <c r="H8" s="92"/>
      <c r="I8" s="103"/>
      <c r="J8" s="62"/>
      <c r="K8" s="62"/>
      <c r="L8" s="62"/>
      <c r="M8" s="61"/>
      <c r="N8" s="61">
        <v>101254</v>
      </c>
      <c r="O8" s="61"/>
      <c r="P8" s="61"/>
      <c r="Q8" s="61"/>
      <c r="R8" s="62"/>
      <c r="S8" s="62"/>
      <c r="T8" s="62"/>
      <c r="U8" s="62"/>
      <c r="V8" s="61"/>
      <c r="W8" s="61"/>
      <c r="X8" s="61"/>
      <c r="Y8" s="61"/>
      <c r="Z8" s="62"/>
      <c r="AA8" s="62"/>
      <c r="AB8" s="62"/>
      <c r="AC8" s="62"/>
      <c r="AD8" s="62"/>
      <c r="AE8" s="61"/>
      <c r="AF8" s="61"/>
      <c r="AG8" s="61"/>
      <c r="AH8" s="61"/>
      <c r="AI8" s="77"/>
      <c r="AJ8" s="62"/>
      <c r="AK8" s="62"/>
      <c r="AL8" s="62"/>
      <c r="AM8" s="62"/>
      <c r="AN8" s="61"/>
      <c r="AO8" s="61"/>
      <c r="AP8" s="61"/>
      <c r="AQ8" s="61"/>
      <c r="AR8" s="62"/>
      <c r="AS8" s="62"/>
      <c r="AT8" s="62"/>
      <c r="AU8" s="62"/>
      <c r="AV8" s="62"/>
      <c r="AW8" s="61"/>
      <c r="AX8" s="61"/>
      <c r="AY8" s="61"/>
      <c r="AZ8" s="61"/>
      <c r="BA8" s="62"/>
      <c r="BB8" s="62"/>
      <c r="BC8" s="62"/>
      <c r="BD8" s="62"/>
      <c r="BE8" s="62"/>
      <c r="BF8" s="61"/>
      <c r="BG8" s="61"/>
      <c r="BH8" s="61"/>
      <c r="BI8" s="61"/>
      <c r="BJ8" s="62"/>
      <c r="BK8" s="62"/>
      <c r="BL8" s="62"/>
      <c r="BM8" s="62"/>
      <c r="BN8" s="61"/>
      <c r="BO8" s="61"/>
      <c r="BP8" s="61"/>
      <c r="BQ8" s="61"/>
      <c r="BR8" s="61"/>
      <c r="BS8" s="62"/>
      <c r="BT8" s="62"/>
      <c r="BU8" s="62"/>
      <c r="BV8" s="62"/>
      <c r="BW8" s="61"/>
      <c r="BX8" s="61"/>
      <c r="BY8" s="61"/>
      <c r="BZ8" s="61"/>
      <c r="CA8" s="62"/>
    </row>
    <row r="9" spans="1:79" s="2" customFormat="1" ht="15" customHeight="1">
      <c r="A9" s="8" t="s">
        <v>20</v>
      </c>
      <c r="B9" s="9" t="s">
        <v>21</v>
      </c>
      <c r="C9" s="11">
        <v>115283</v>
      </c>
      <c r="D9" s="11"/>
      <c r="E9" s="11"/>
      <c r="F9" s="11"/>
      <c r="G9" s="11"/>
      <c r="H9" s="92"/>
      <c r="I9" s="103"/>
      <c r="J9" s="62"/>
      <c r="K9" s="62"/>
      <c r="L9" s="62"/>
      <c r="M9" s="61"/>
      <c r="N9" s="61"/>
      <c r="O9" s="61"/>
      <c r="P9" s="61"/>
      <c r="Q9" s="61">
        <v>65000</v>
      </c>
      <c r="R9" s="62">
        <v>50283</v>
      </c>
      <c r="S9" s="62"/>
      <c r="T9" s="62"/>
      <c r="U9" s="62"/>
      <c r="V9" s="61"/>
      <c r="W9" s="61"/>
      <c r="X9" s="61"/>
      <c r="Y9" s="61"/>
      <c r="Z9" s="62"/>
      <c r="AA9" s="62"/>
      <c r="AB9" s="62"/>
      <c r="AC9" s="62"/>
      <c r="AD9" s="62"/>
      <c r="AE9" s="61"/>
      <c r="AF9" s="61"/>
      <c r="AG9" s="61"/>
      <c r="AH9" s="61"/>
      <c r="AI9" s="77"/>
      <c r="AJ9" s="62"/>
      <c r="AK9" s="62"/>
      <c r="AL9" s="62"/>
      <c r="AM9" s="62"/>
      <c r="AN9" s="61"/>
      <c r="AO9" s="61"/>
      <c r="AP9" s="61"/>
      <c r="AQ9" s="61"/>
      <c r="AR9" s="62"/>
      <c r="AS9" s="62"/>
      <c r="AT9" s="62"/>
      <c r="AU9" s="62"/>
      <c r="AV9" s="62"/>
      <c r="AW9" s="61"/>
      <c r="AX9" s="61"/>
      <c r="AY9" s="61"/>
      <c r="AZ9" s="61"/>
      <c r="BA9" s="62"/>
      <c r="BB9" s="62"/>
      <c r="BC9" s="62"/>
      <c r="BD9" s="62"/>
      <c r="BE9" s="62"/>
      <c r="BF9" s="61"/>
      <c r="BG9" s="61"/>
      <c r="BH9" s="61"/>
      <c r="BI9" s="61"/>
      <c r="BJ9" s="62"/>
      <c r="BK9" s="62"/>
      <c r="BL9" s="62"/>
      <c r="BM9" s="62"/>
      <c r="BN9" s="61"/>
      <c r="BO9" s="61"/>
      <c r="BP9" s="61"/>
      <c r="BQ9" s="61"/>
      <c r="BR9" s="61"/>
      <c r="BS9" s="62"/>
      <c r="BT9" s="62"/>
      <c r="BU9" s="62"/>
      <c r="BV9" s="62"/>
      <c r="BW9" s="61"/>
      <c r="BX9" s="61"/>
      <c r="BY9" s="61"/>
      <c r="BZ9" s="61"/>
      <c r="CA9" s="62"/>
    </row>
    <row r="10" spans="1:79" s="2" customFormat="1" ht="15" customHeight="1">
      <c r="A10" s="8" t="s">
        <v>22</v>
      </c>
      <c r="B10" s="9" t="s">
        <v>23</v>
      </c>
      <c r="C10" s="11">
        <v>62300</v>
      </c>
      <c r="D10" s="11"/>
      <c r="E10" s="11"/>
      <c r="F10" s="11"/>
      <c r="G10" s="11"/>
      <c r="H10" s="92"/>
      <c r="I10" s="103"/>
      <c r="J10" s="62"/>
      <c r="K10" s="62"/>
      <c r="L10" s="62"/>
      <c r="M10" s="61"/>
      <c r="N10" s="61"/>
      <c r="O10" s="61"/>
      <c r="P10" s="61"/>
      <c r="Q10" s="61"/>
      <c r="R10" s="62"/>
      <c r="S10" s="62">
        <v>31150</v>
      </c>
      <c r="T10" s="62">
        <v>31150</v>
      </c>
      <c r="U10" s="62"/>
      <c r="V10" s="61"/>
      <c r="W10" s="61"/>
      <c r="X10" s="61"/>
      <c r="Y10" s="61"/>
      <c r="Z10" s="62"/>
      <c r="AA10" s="62"/>
      <c r="AB10" s="62"/>
      <c r="AC10" s="62"/>
      <c r="AD10" s="62"/>
      <c r="AE10" s="61"/>
      <c r="AF10" s="61"/>
      <c r="AG10" s="61"/>
      <c r="AH10" s="61"/>
      <c r="AI10" s="77"/>
      <c r="AJ10" s="62"/>
      <c r="AK10" s="62"/>
      <c r="AL10" s="62"/>
      <c r="AM10" s="62"/>
      <c r="AN10" s="61"/>
      <c r="AO10" s="61"/>
      <c r="AP10" s="61"/>
      <c r="AQ10" s="61"/>
      <c r="AR10" s="62"/>
      <c r="AS10" s="62"/>
      <c r="AT10" s="62"/>
      <c r="AU10" s="62"/>
      <c r="AV10" s="62"/>
      <c r="AW10" s="61"/>
      <c r="AX10" s="61"/>
      <c r="AY10" s="61"/>
      <c r="AZ10" s="61"/>
      <c r="BA10" s="62"/>
      <c r="BB10" s="62"/>
      <c r="BC10" s="62"/>
      <c r="BD10" s="62"/>
      <c r="BE10" s="62"/>
      <c r="BF10" s="61"/>
      <c r="BG10" s="61"/>
      <c r="BH10" s="61"/>
      <c r="BI10" s="61"/>
      <c r="BJ10" s="62"/>
      <c r="BK10" s="62"/>
      <c r="BL10" s="62"/>
      <c r="BM10" s="62"/>
      <c r="BN10" s="61"/>
      <c r="BO10" s="61"/>
      <c r="BP10" s="61"/>
      <c r="BQ10" s="61"/>
      <c r="BR10" s="61"/>
      <c r="BS10" s="62"/>
      <c r="BT10" s="62"/>
      <c r="BU10" s="62"/>
      <c r="BV10" s="62"/>
      <c r="BW10" s="61"/>
      <c r="BX10" s="61"/>
      <c r="BY10" s="61"/>
      <c r="BZ10" s="61"/>
      <c r="CA10" s="62"/>
    </row>
    <row r="11" spans="1:79" s="2" customFormat="1" ht="15" customHeight="1">
      <c r="A11" s="8" t="s">
        <v>24</v>
      </c>
      <c r="B11" s="9" t="s">
        <v>25</v>
      </c>
      <c r="C11" s="11">
        <v>33399</v>
      </c>
      <c r="D11" s="11"/>
      <c r="E11" s="11"/>
      <c r="F11" s="11"/>
      <c r="G11" s="11"/>
      <c r="H11" s="92"/>
      <c r="I11" s="103"/>
      <c r="J11" s="62"/>
      <c r="K11" s="62"/>
      <c r="L11" s="62"/>
      <c r="M11" s="61"/>
      <c r="N11" s="61"/>
      <c r="O11" s="61"/>
      <c r="P11" s="61"/>
      <c r="Q11" s="61"/>
      <c r="R11" s="62"/>
      <c r="S11" s="62"/>
      <c r="T11" s="62"/>
      <c r="U11" s="62"/>
      <c r="V11" s="61"/>
      <c r="W11" s="61"/>
      <c r="X11" s="61"/>
      <c r="Y11" s="61"/>
      <c r="Z11" s="62"/>
      <c r="AA11" s="62"/>
      <c r="AB11" s="62"/>
      <c r="AC11" s="62"/>
      <c r="AD11" s="62"/>
      <c r="AE11" s="61"/>
      <c r="AF11" s="61"/>
      <c r="AG11" s="61"/>
      <c r="AH11" s="61"/>
      <c r="AI11" s="77"/>
      <c r="AJ11" s="62"/>
      <c r="AK11" s="62"/>
      <c r="AL11" s="62"/>
      <c r="AM11" s="62"/>
      <c r="AN11" s="61"/>
      <c r="AO11" s="61"/>
      <c r="AP11" s="61"/>
      <c r="AQ11" s="61"/>
      <c r="AR11" s="62"/>
      <c r="AS11" s="62"/>
      <c r="AT11" s="62"/>
      <c r="AU11" s="62"/>
      <c r="AV11" s="62"/>
      <c r="AW11" s="61"/>
      <c r="AX11" s="61"/>
      <c r="AY11" s="61"/>
      <c r="AZ11" s="61"/>
      <c r="BA11" s="62"/>
      <c r="BB11" s="62"/>
      <c r="BC11" s="62">
        <v>33399</v>
      </c>
      <c r="BD11" s="62"/>
      <c r="BE11" s="62"/>
      <c r="BF11" s="61"/>
      <c r="BG11" s="61"/>
      <c r="BH11" s="61"/>
      <c r="BI11" s="61"/>
      <c r="BJ11" s="62"/>
      <c r="BK11" s="62"/>
      <c r="BL11" s="62"/>
      <c r="BM11" s="62"/>
      <c r="BN11" s="61"/>
      <c r="BO11" s="61"/>
      <c r="BP11" s="61"/>
      <c r="BQ11" s="61"/>
      <c r="BR11" s="61"/>
      <c r="BS11" s="62"/>
      <c r="BT11" s="62"/>
      <c r="BU11" s="62"/>
      <c r="BV11" s="62"/>
      <c r="BW11" s="61"/>
      <c r="BX11" s="61"/>
      <c r="BY11" s="61"/>
      <c r="BZ11" s="61"/>
      <c r="CA11" s="62"/>
    </row>
    <row r="12" spans="1:79" s="2" customFormat="1" ht="15" customHeight="1">
      <c r="A12" s="8" t="s">
        <v>26</v>
      </c>
      <c r="B12" s="9" t="s">
        <v>59</v>
      </c>
      <c r="C12" s="11">
        <v>53003</v>
      </c>
      <c r="D12" s="11"/>
      <c r="E12" s="11"/>
      <c r="F12" s="11"/>
      <c r="G12" s="11"/>
      <c r="H12" s="92"/>
      <c r="I12" s="103"/>
      <c r="J12" s="62"/>
      <c r="K12" s="62"/>
      <c r="L12" s="62"/>
      <c r="M12" s="61"/>
      <c r="N12" s="61"/>
      <c r="O12" s="61"/>
      <c r="P12" s="61"/>
      <c r="Q12" s="61"/>
      <c r="R12" s="62"/>
      <c r="S12" s="62"/>
      <c r="T12" s="62">
        <v>25000</v>
      </c>
      <c r="U12" s="62"/>
      <c r="V12" s="61"/>
      <c r="W12" s="61"/>
      <c r="X12" s="61"/>
      <c r="Y12" s="61"/>
      <c r="Z12" s="62"/>
      <c r="AA12" s="62"/>
      <c r="AB12" s="62">
        <v>28003</v>
      </c>
      <c r="AC12" s="62"/>
      <c r="AD12" s="62"/>
      <c r="AE12" s="61"/>
      <c r="AF12" s="61"/>
      <c r="AG12" s="61"/>
      <c r="AH12" s="61"/>
      <c r="AI12" s="77"/>
      <c r="AJ12" s="62"/>
      <c r="AK12" s="62"/>
      <c r="AL12" s="62"/>
      <c r="AM12" s="62"/>
      <c r="AN12" s="61"/>
      <c r="AO12" s="61"/>
      <c r="AP12" s="61"/>
      <c r="AQ12" s="61"/>
      <c r="AR12" s="62"/>
      <c r="AS12" s="62"/>
      <c r="AT12" s="62"/>
      <c r="AU12" s="62"/>
      <c r="AV12" s="62"/>
      <c r="AW12" s="61"/>
      <c r="AX12" s="61"/>
      <c r="AY12" s="61"/>
      <c r="AZ12" s="61"/>
      <c r="BA12" s="62"/>
      <c r="BB12" s="62"/>
      <c r="BC12" s="62"/>
      <c r="BD12" s="62"/>
      <c r="BE12" s="62"/>
      <c r="BF12" s="61"/>
      <c r="BG12" s="61"/>
      <c r="BH12" s="61"/>
      <c r="BI12" s="61"/>
      <c r="BJ12" s="62"/>
      <c r="BK12" s="62"/>
      <c r="BL12" s="62"/>
      <c r="BM12" s="62"/>
      <c r="BN12" s="61"/>
      <c r="BO12" s="61"/>
      <c r="BP12" s="61"/>
      <c r="BQ12" s="61"/>
      <c r="BR12" s="61"/>
      <c r="BS12" s="62"/>
      <c r="BT12" s="62"/>
      <c r="BU12" s="62"/>
      <c r="BV12" s="62"/>
      <c r="BW12" s="61"/>
      <c r="BX12" s="61"/>
      <c r="BY12" s="61"/>
      <c r="BZ12" s="61"/>
      <c r="CA12" s="62"/>
    </row>
    <row r="13" spans="1:79" s="2" customFormat="1" ht="15" customHeight="1">
      <c r="A13" s="8" t="s">
        <v>27</v>
      </c>
      <c r="B13" s="9" t="s">
        <v>60</v>
      </c>
      <c r="C13" s="11">
        <v>47940</v>
      </c>
      <c r="D13" s="11"/>
      <c r="E13" s="11"/>
      <c r="F13" s="11"/>
      <c r="G13" s="11"/>
      <c r="H13" s="92"/>
      <c r="I13" s="103"/>
      <c r="J13" s="62"/>
      <c r="K13" s="62"/>
      <c r="L13" s="62"/>
      <c r="M13" s="61"/>
      <c r="N13" s="61"/>
      <c r="O13" s="61"/>
      <c r="P13" s="61"/>
      <c r="Q13" s="61"/>
      <c r="R13" s="62"/>
      <c r="S13" s="62"/>
      <c r="T13" s="62"/>
      <c r="U13" s="62"/>
      <c r="V13" s="61"/>
      <c r="W13" s="61"/>
      <c r="X13" s="61"/>
      <c r="Y13" s="61"/>
      <c r="Z13" s="62"/>
      <c r="AA13" s="62"/>
      <c r="AB13" s="62"/>
      <c r="AC13" s="62"/>
      <c r="AD13" s="62"/>
      <c r="AE13" s="61"/>
      <c r="AF13" s="61"/>
      <c r="AG13" s="61"/>
      <c r="AH13" s="61"/>
      <c r="AI13" s="77"/>
      <c r="AJ13" s="62"/>
      <c r="AK13" s="62"/>
      <c r="AL13" s="62"/>
      <c r="AM13" s="62"/>
      <c r="AN13" s="61"/>
      <c r="AO13" s="61"/>
      <c r="AP13" s="61"/>
      <c r="AQ13" s="61"/>
      <c r="AR13" s="62"/>
      <c r="AS13" s="62"/>
      <c r="AT13" s="62"/>
      <c r="AU13" s="62"/>
      <c r="AV13" s="62"/>
      <c r="AW13" s="61"/>
      <c r="AX13" s="61"/>
      <c r="AY13" s="61"/>
      <c r="AZ13" s="61"/>
      <c r="BA13" s="62">
        <v>32819</v>
      </c>
      <c r="BB13" s="62">
        <v>15121</v>
      </c>
      <c r="BC13" s="62"/>
      <c r="BD13" s="62"/>
      <c r="BE13" s="62"/>
      <c r="BF13" s="61"/>
      <c r="BG13" s="61"/>
      <c r="BH13" s="61"/>
      <c r="BI13" s="61"/>
      <c r="BJ13" s="62"/>
      <c r="BK13" s="62"/>
      <c r="BL13" s="62"/>
      <c r="BM13" s="62"/>
      <c r="BN13" s="61"/>
      <c r="BO13" s="61"/>
      <c r="BP13" s="61"/>
      <c r="BQ13" s="61"/>
      <c r="BR13" s="61"/>
      <c r="BS13" s="62"/>
      <c r="BT13" s="62"/>
      <c r="BU13" s="62"/>
      <c r="BV13" s="62"/>
      <c r="BW13" s="61"/>
      <c r="BX13" s="61"/>
      <c r="BY13" s="61"/>
      <c r="BZ13" s="61"/>
      <c r="CA13" s="62"/>
    </row>
    <row r="14" spans="1:79" s="2" customFormat="1" ht="15" customHeight="1">
      <c r="A14" s="8" t="s">
        <v>28</v>
      </c>
      <c r="B14" s="9" t="s">
        <v>29</v>
      </c>
      <c r="C14" s="11">
        <v>33867</v>
      </c>
      <c r="D14" s="11"/>
      <c r="E14" s="11"/>
      <c r="F14" s="11"/>
      <c r="G14" s="11"/>
      <c r="H14" s="92"/>
      <c r="I14" s="103"/>
      <c r="J14" s="62"/>
      <c r="K14" s="62"/>
      <c r="L14" s="62"/>
      <c r="M14" s="61"/>
      <c r="N14" s="61"/>
      <c r="O14" s="61"/>
      <c r="P14" s="61"/>
      <c r="Q14" s="61"/>
      <c r="R14" s="62"/>
      <c r="S14" s="62"/>
      <c r="T14" s="62"/>
      <c r="U14" s="62"/>
      <c r="V14" s="61"/>
      <c r="W14" s="61"/>
      <c r="X14" s="61"/>
      <c r="Y14" s="61"/>
      <c r="Z14" s="62"/>
      <c r="AA14" s="62"/>
      <c r="AB14" s="62"/>
      <c r="AC14" s="62"/>
      <c r="AD14" s="62">
        <v>33867</v>
      </c>
      <c r="AE14" s="61"/>
      <c r="AF14" s="61"/>
      <c r="AG14" s="61"/>
      <c r="AH14" s="61"/>
      <c r="AI14" s="77"/>
      <c r="AJ14" s="62"/>
      <c r="AK14" s="62"/>
      <c r="AL14" s="62"/>
      <c r="AM14" s="62"/>
      <c r="AN14" s="61"/>
      <c r="AO14" s="61"/>
      <c r="AP14" s="61"/>
      <c r="AQ14" s="61"/>
      <c r="AR14" s="62"/>
      <c r="AS14" s="62"/>
      <c r="AT14" s="62"/>
      <c r="AU14" s="62"/>
      <c r="AV14" s="62"/>
      <c r="AW14" s="61"/>
      <c r="AX14" s="61"/>
      <c r="AY14" s="61"/>
      <c r="AZ14" s="61"/>
      <c r="BA14" s="62"/>
      <c r="BB14" s="62"/>
      <c r="BC14" s="62"/>
      <c r="BD14" s="62"/>
      <c r="BE14" s="62"/>
      <c r="BF14" s="61"/>
      <c r="BG14" s="61"/>
      <c r="BH14" s="61"/>
      <c r="BI14" s="61"/>
      <c r="BJ14" s="62"/>
      <c r="BK14" s="62"/>
      <c r="BL14" s="62"/>
      <c r="BM14" s="62"/>
      <c r="BN14" s="61"/>
      <c r="BO14" s="61"/>
      <c r="BP14" s="61"/>
      <c r="BQ14" s="61"/>
      <c r="BR14" s="61"/>
      <c r="BS14" s="62"/>
      <c r="BT14" s="62"/>
      <c r="BU14" s="62"/>
      <c r="BV14" s="62"/>
      <c r="BW14" s="61"/>
      <c r="BX14" s="61"/>
      <c r="BY14" s="61"/>
      <c r="BZ14" s="61"/>
      <c r="CA14" s="62"/>
    </row>
    <row r="15" spans="1:79" s="2" customFormat="1" ht="15" customHeight="1">
      <c r="A15" s="8" t="s">
        <v>30</v>
      </c>
      <c r="B15" s="9" t="s">
        <v>31</v>
      </c>
      <c r="C15" s="11">
        <v>34648</v>
      </c>
      <c r="D15" s="11"/>
      <c r="E15" s="11"/>
      <c r="F15" s="11"/>
      <c r="G15" s="11"/>
      <c r="H15" s="92"/>
      <c r="I15" s="103"/>
      <c r="J15" s="62"/>
      <c r="K15" s="62"/>
      <c r="L15" s="62"/>
      <c r="M15" s="61"/>
      <c r="N15" s="61"/>
      <c r="O15" s="61"/>
      <c r="P15" s="61"/>
      <c r="Q15" s="61"/>
      <c r="R15" s="62"/>
      <c r="S15" s="62"/>
      <c r="T15" s="62"/>
      <c r="U15" s="62"/>
      <c r="V15" s="61"/>
      <c r="W15" s="61"/>
      <c r="X15" s="61"/>
      <c r="Y15" s="61"/>
      <c r="Z15" s="62"/>
      <c r="AA15" s="62"/>
      <c r="AB15" s="62"/>
      <c r="AC15" s="62"/>
      <c r="AD15" s="62"/>
      <c r="AE15" s="61">
        <v>34648</v>
      </c>
      <c r="AF15" s="61"/>
      <c r="AG15" s="61"/>
      <c r="AH15" s="61"/>
      <c r="AI15" s="77"/>
      <c r="AJ15" s="62"/>
      <c r="AK15" s="62"/>
      <c r="AL15" s="62"/>
      <c r="AM15" s="62"/>
      <c r="AN15" s="61"/>
      <c r="AO15" s="61"/>
      <c r="AP15" s="61"/>
      <c r="AQ15" s="61"/>
      <c r="AR15" s="62"/>
      <c r="AS15" s="62"/>
      <c r="AT15" s="62"/>
      <c r="AU15" s="62"/>
      <c r="AV15" s="62"/>
      <c r="AW15" s="61"/>
      <c r="AX15" s="61"/>
      <c r="AY15" s="61"/>
      <c r="AZ15" s="61"/>
      <c r="BA15" s="62"/>
      <c r="BB15" s="62"/>
      <c r="BC15" s="62"/>
      <c r="BD15" s="62"/>
      <c r="BE15" s="62"/>
      <c r="BF15" s="61"/>
      <c r="BG15" s="61"/>
      <c r="BH15" s="61"/>
      <c r="BI15" s="61"/>
      <c r="BJ15" s="62"/>
      <c r="BK15" s="62"/>
      <c r="BL15" s="62"/>
      <c r="BM15" s="62"/>
      <c r="BN15" s="61"/>
      <c r="BO15" s="61"/>
      <c r="BP15" s="61"/>
      <c r="BQ15" s="61"/>
      <c r="BR15" s="61"/>
      <c r="BS15" s="62"/>
      <c r="BT15" s="62"/>
      <c r="BU15" s="62"/>
      <c r="BV15" s="62"/>
      <c r="BW15" s="61"/>
      <c r="BX15" s="61"/>
      <c r="BY15" s="61"/>
      <c r="BZ15" s="61"/>
      <c r="CA15" s="62"/>
    </row>
    <row r="16" spans="1:79" s="2" customFormat="1" ht="15" customHeight="1">
      <c r="A16" s="8" t="s">
        <v>32</v>
      </c>
      <c r="B16" s="9" t="s">
        <v>33</v>
      </c>
      <c r="C16" s="11">
        <v>6141</v>
      </c>
      <c r="D16" s="11"/>
      <c r="E16" s="11"/>
      <c r="F16" s="11"/>
      <c r="G16" s="11"/>
      <c r="H16" s="92"/>
      <c r="I16" s="103"/>
      <c r="J16" s="62"/>
      <c r="K16" s="62"/>
      <c r="L16" s="62"/>
      <c r="M16" s="61"/>
      <c r="N16" s="61"/>
      <c r="O16" s="61"/>
      <c r="P16" s="61"/>
      <c r="Q16" s="61"/>
      <c r="R16" s="62"/>
      <c r="S16" s="62"/>
      <c r="T16" s="62"/>
      <c r="U16" s="62"/>
      <c r="V16" s="61"/>
      <c r="W16" s="61"/>
      <c r="X16" s="61"/>
      <c r="Y16" s="61"/>
      <c r="Z16" s="62"/>
      <c r="AA16" s="62"/>
      <c r="AB16" s="62">
        <v>3071</v>
      </c>
      <c r="AC16" s="62">
        <v>3070</v>
      </c>
      <c r="AD16" s="62"/>
      <c r="AE16" s="61"/>
      <c r="AF16" s="61"/>
      <c r="AG16" s="61"/>
      <c r="AH16" s="61"/>
      <c r="AI16" s="77"/>
      <c r="AJ16" s="62"/>
      <c r="AK16" s="62"/>
      <c r="AL16" s="62"/>
      <c r="AM16" s="62"/>
      <c r="AN16" s="61"/>
      <c r="AO16" s="61"/>
      <c r="AP16" s="61"/>
      <c r="AQ16" s="61"/>
      <c r="AR16" s="62"/>
      <c r="AS16" s="62"/>
      <c r="AT16" s="62"/>
      <c r="AU16" s="62"/>
      <c r="AV16" s="62"/>
      <c r="AW16" s="61"/>
      <c r="AX16" s="61"/>
      <c r="AY16" s="61"/>
      <c r="AZ16" s="61"/>
      <c r="BA16" s="62"/>
      <c r="BB16" s="62"/>
      <c r="BC16" s="62"/>
      <c r="BD16" s="62"/>
      <c r="BE16" s="62"/>
      <c r="BF16" s="61"/>
      <c r="BG16" s="61"/>
      <c r="BH16" s="61"/>
      <c r="BI16" s="61"/>
      <c r="BJ16" s="62"/>
      <c r="BK16" s="62"/>
      <c r="BL16" s="62"/>
      <c r="BM16" s="62"/>
      <c r="BN16" s="61"/>
      <c r="BO16" s="61"/>
      <c r="BP16" s="61"/>
      <c r="BQ16" s="61"/>
      <c r="BR16" s="61"/>
      <c r="BS16" s="62"/>
      <c r="BT16" s="62"/>
      <c r="BU16" s="62"/>
      <c r="BV16" s="62"/>
      <c r="BW16" s="61"/>
      <c r="BX16" s="61"/>
      <c r="BY16" s="61"/>
      <c r="BZ16" s="61"/>
      <c r="CA16" s="62"/>
    </row>
    <row r="17" spans="1:79" s="2" customFormat="1" ht="15" customHeight="1">
      <c r="A17" s="8" t="s">
        <v>34</v>
      </c>
      <c r="B17" s="9" t="s">
        <v>35</v>
      </c>
      <c r="C17" s="11">
        <v>6023</v>
      </c>
      <c r="D17" s="11"/>
      <c r="E17" s="11"/>
      <c r="F17" s="11"/>
      <c r="G17" s="11"/>
      <c r="H17" s="92"/>
      <c r="I17" s="103"/>
      <c r="J17" s="62"/>
      <c r="K17" s="62"/>
      <c r="L17" s="62"/>
      <c r="M17" s="61"/>
      <c r="N17" s="61"/>
      <c r="O17" s="61"/>
      <c r="P17" s="61"/>
      <c r="Q17" s="61"/>
      <c r="R17" s="62"/>
      <c r="S17" s="62"/>
      <c r="T17" s="62"/>
      <c r="U17" s="62"/>
      <c r="V17" s="61"/>
      <c r="W17" s="61"/>
      <c r="X17" s="61"/>
      <c r="Y17" s="61"/>
      <c r="Z17" s="62"/>
      <c r="AA17" s="62"/>
      <c r="AB17" s="62"/>
      <c r="AC17" s="62"/>
      <c r="AD17" s="62"/>
      <c r="AE17" s="61"/>
      <c r="AF17" s="61"/>
      <c r="AG17" s="61"/>
      <c r="AH17" s="61"/>
      <c r="AI17" s="77"/>
      <c r="AJ17" s="62"/>
      <c r="AK17" s="62"/>
      <c r="AL17" s="62"/>
      <c r="AM17" s="62"/>
      <c r="AN17" s="61"/>
      <c r="AO17" s="61"/>
      <c r="AP17" s="61"/>
      <c r="AQ17" s="61"/>
      <c r="AR17" s="62"/>
      <c r="AS17" s="62"/>
      <c r="AT17" s="62"/>
      <c r="AU17" s="62"/>
      <c r="AV17" s="62"/>
      <c r="AW17" s="61"/>
      <c r="AX17" s="61"/>
      <c r="AY17" s="61"/>
      <c r="AZ17" s="61"/>
      <c r="BA17" s="62"/>
      <c r="BB17" s="62"/>
      <c r="BC17" s="62"/>
      <c r="BD17" s="62"/>
      <c r="BE17" s="62"/>
      <c r="BF17" s="61"/>
      <c r="BG17" s="61"/>
      <c r="BH17" s="61"/>
      <c r="BI17" s="61"/>
      <c r="BJ17" s="62"/>
      <c r="BK17" s="62"/>
      <c r="BL17" s="62"/>
      <c r="BM17" s="62"/>
      <c r="BN17" s="61"/>
      <c r="BO17" s="61"/>
      <c r="BP17" s="61"/>
      <c r="BQ17" s="61"/>
      <c r="BR17" s="61"/>
      <c r="BS17" s="62"/>
      <c r="BT17" s="62"/>
      <c r="BU17" s="62"/>
      <c r="BV17" s="62">
        <v>6023</v>
      </c>
      <c r="BW17" s="61"/>
      <c r="BX17" s="61"/>
      <c r="BY17" s="61"/>
      <c r="BZ17" s="61"/>
      <c r="CA17" s="62"/>
    </row>
    <row r="18" spans="1:79" s="2" customFormat="1" ht="15" customHeight="1">
      <c r="A18" s="8" t="s">
        <v>36</v>
      </c>
      <c r="B18" s="9" t="s">
        <v>37</v>
      </c>
      <c r="C18" s="11">
        <v>9527</v>
      </c>
      <c r="D18" s="11"/>
      <c r="E18" s="11"/>
      <c r="F18" s="11"/>
      <c r="G18" s="11"/>
      <c r="H18" s="92"/>
      <c r="I18" s="103"/>
      <c r="J18" s="62"/>
      <c r="K18" s="62"/>
      <c r="L18" s="62"/>
      <c r="M18" s="61"/>
      <c r="N18" s="61"/>
      <c r="O18" s="61"/>
      <c r="P18" s="61"/>
      <c r="Q18" s="61"/>
      <c r="R18" s="62">
        <v>9527</v>
      </c>
      <c r="S18" s="62"/>
      <c r="T18" s="62"/>
      <c r="U18" s="62"/>
      <c r="V18" s="61"/>
      <c r="W18" s="61"/>
      <c r="X18" s="61"/>
      <c r="Y18" s="61"/>
      <c r="Z18" s="62"/>
      <c r="AA18" s="62"/>
      <c r="AB18" s="62"/>
      <c r="AC18" s="62"/>
      <c r="AD18" s="62"/>
      <c r="AE18" s="61"/>
      <c r="AF18" s="61"/>
      <c r="AG18" s="61"/>
      <c r="AH18" s="61"/>
      <c r="AI18" s="77"/>
      <c r="AJ18" s="62"/>
      <c r="AK18" s="62"/>
      <c r="AL18" s="62"/>
      <c r="AM18" s="62"/>
      <c r="AN18" s="61"/>
      <c r="AO18" s="61"/>
      <c r="AP18" s="61"/>
      <c r="AQ18" s="61"/>
      <c r="AR18" s="62"/>
      <c r="AS18" s="62"/>
      <c r="AT18" s="62"/>
      <c r="AU18" s="62"/>
      <c r="AV18" s="62"/>
      <c r="AW18" s="61"/>
      <c r="AX18" s="61"/>
      <c r="AY18" s="61"/>
      <c r="AZ18" s="61"/>
      <c r="BA18" s="62"/>
      <c r="BB18" s="62"/>
      <c r="BC18" s="62"/>
      <c r="BD18" s="62"/>
      <c r="BE18" s="62"/>
      <c r="BF18" s="61"/>
      <c r="BG18" s="61"/>
      <c r="BH18" s="61"/>
      <c r="BI18" s="61"/>
      <c r="BJ18" s="62"/>
      <c r="BK18" s="62"/>
      <c r="BL18" s="62"/>
      <c r="BM18" s="62"/>
      <c r="BN18" s="61"/>
      <c r="BO18" s="61"/>
      <c r="BP18" s="61"/>
      <c r="BQ18" s="61"/>
      <c r="BR18" s="61"/>
      <c r="BS18" s="62"/>
      <c r="BT18" s="62"/>
      <c r="BU18" s="62"/>
      <c r="BV18" s="62"/>
      <c r="BW18" s="61"/>
      <c r="BX18" s="61"/>
      <c r="BY18" s="61"/>
      <c r="BZ18" s="61"/>
      <c r="CA18" s="62"/>
    </row>
    <row r="19" spans="1:79" s="2" customFormat="1" ht="15" customHeight="1">
      <c r="A19" s="8" t="s">
        <v>38</v>
      </c>
      <c r="B19" s="9" t="s">
        <v>39</v>
      </c>
      <c r="C19" s="11">
        <v>40242</v>
      </c>
      <c r="D19" s="11"/>
      <c r="E19" s="11"/>
      <c r="F19" s="11"/>
      <c r="G19" s="11"/>
      <c r="H19" s="92"/>
      <c r="I19" s="103"/>
      <c r="J19" s="62"/>
      <c r="K19" s="62"/>
      <c r="L19" s="62"/>
      <c r="M19" s="61"/>
      <c r="N19" s="61"/>
      <c r="O19" s="61"/>
      <c r="P19" s="61">
        <v>24816</v>
      </c>
      <c r="Q19" s="61">
        <v>15426</v>
      </c>
      <c r="R19" s="62"/>
      <c r="S19" s="62"/>
      <c r="T19" s="62"/>
      <c r="U19" s="62"/>
      <c r="V19" s="61"/>
      <c r="W19" s="61"/>
      <c r="X19" s="61"/>
      <c r="Y19" s="61"/>
      <c r="Z19" s="62"/>
      <c r="AA19" s="62"/>
      <c r="AB19" s="62"/>
      <c r="AC19" s="62"/>
      <c r="AD19" s="62"/>
      <c r="AE19" s="61"/>
      <c r="AF19" s="61"/>
      <c r="AG19" s="61"/>
      <c r="AH19" s="61"/>
      <c r="AI19" s="77"/>
      <c r="AJ19" s="62"/>
      <c r="AK19" s="62"/>
      <c r="AL19" s="62"/>
      <c r="AM19" s="62"/>
      <c r="AN19" s="61"/>
      <c r="AO19" s="61"/>
      <c r="AP19" s="61"/>
      <c r="AQ19" s="61"/>
      <c r="AR19" s="62"/>
      <c r="AS19" s="62"/>
      <c r="AT19" s="62"/>
      <c r="AU19" s="62"/>
      <c r="AV19" s="62"/>
      <c r="AW19" s="61"/>
      <c r="AX19" s="61"/>
      <c r="AY19" s="61"/>
      <c r="AZ19" s="61"/>
      <c r="BA19" s="62"/>
      <c r="BB19" s="62"/>
      <c r="BC19" s="62"/>
      <c r="BD19" s="62"/>
      <c r="BE19" s="62"/>
      <c r="BF19" s="61"/>
      <c r="BG19" s="61"/>
      <c r="BH19" s="61"/>
      <c r="BI19" s="61"/>
      <c r="BJ19" s="62"/>
      <c r="BK19" s="62"/>
      <c r="BL19" s="62"/>
      <c r="BM19" s="62"/>
      <c r="BN19" s="61"/>
      <c r="BO19" s="61"/>
      <c r="BP19" s="61"/>
      <c r="BQ19" s="61"/>
      <c r="BR19" s="61"/>
      <c r="BS19" s="62"/>
      <c r="BT19" s="62"/>
      <c r="BU19" s="62"/>
      <c r="BV19" s="62"/>
      <c r="BW19" s="61"/>
      <c r="BX19" s="61"/>
      <c r="BY19" s="61"/>
      <c r="BZ19" s="61"/>
      <c r="CA19" s="62"/>
    </row>
    <row r="20" spans="1:79" s="2" customFormat="1" ht="15" customHeight="1">
      <c r="A20" s="8" t="s">
        <v>40</v>
      </c>
      <c r="B20" s="9" t="s">
        <v>41</v>
      </c>
      <c r="C20" s="11"/>
      <c r="D20" s="11">
        <v>11779</v>
      </c>
      <c r="E20" s="11"/>
      <c r="F20" s="11"/>
      <c r="G20" s="11"/>
      <c r="H20" s="92"/>
      <c r="I20" s="103"/>
      <c r="J20" s="62"/>
      <c r="K20" s="62"/>
      <c r="L20" s="62"/>
      <c r="M20" s="61"/>
      <c r="N20" s="61"/>
      <c r="O20" s="61"/>
      <c r="P20" s="61"/>
      <c r="Q20" s="61">
        <v>11779</v>
      </c>
      <c r="R20" s="62"/>
      <c r="S20" s="62"/>
      <c r="T20" s="62"/>
      <c r="U20" s="62"/>
      <c r="V20" s="61"/>
      <c r="W20" s="61"/>
      <c r="X20" s="61"/>
      <c r="Y20" s="61"/>
      <c r="Z20" s="62"/>
      <c r="AA20" s="62"/>
      <c r="AB20" s="62"/>
      <c r="AC20" s="62"/>
      <c r="AD20" s="62"/>
      <c r="AE20" s="61"/>
      <c r="AF20" s="61"/>
      <c r="AG20" s="61"/>
      <c r="AH20" s="61"/>
      <c r="AI20" s="77"/>
      <c r="AJ20" s="62"/>
      <c r="AK20" s="62"/>
      <c r="AL20" s="62"/>
      <c r="AM20" s="62"/>
      <c r="AN20" s="61"/>
      <c r="AO20" s="61"/>
      <c r="AP20" s="61"/>
      <c r="AQ20" s="61"/>
      <c r="AR20" s="62"/>
      <c r="AS20" s="62"/>
      <c r="AT20" s="62"/>
      <c r="AU20" s="62"/>
      <c r="AV20" s="62"/>
      <c r="AW20" s="61"/>
      <c r="AX20" s="61"/>
      <c r="AY20" s="61"/>
      <c r="AZ20" s="61"/>
      <c r="BA20" s="62"/>
      <c r="BB20" s="62"/>
      <c r="BC20" s="62"/>
      <c r="BD20" s="62"/>
      <c r="BE20" s="62"/>
      <c r="BF20" s="61"/>
      <c r="BG20" s="61"/>
      <c r="BH20" s="61"/>
      <c r="BI20" s="61"/>
      <c r="BJ20" s="62"/>
      <c r="BK20" s="62"/>
      <c r="BL20" s="62"/>
      <c r="BM20" s="62"/>
      <c r="BN20" s="61"/>
      <c r="BO20" s="61"/>
      <c r="BP20" s="61"/>
      <c r="BQ20" s="61"/>
      <c r="BR20" s="61"/>
      <c r="BS20" s="62"/>
      <c r="BT20" s="62"/>
      <c r="BU20" s="62"/>
      <c r="BV20" s="62"/>
      <c r="BW20" s="61"/>
      <c r="BX20" s="61"/>
      <c r="BY20" s="61"/>
      <c r="BZ20" s="61"/>
      <c r="CA20" s="62"/>
    </row>
    <row r="21" spans="1:79" s="2" customFormat="1" ht="15" customHeight="1">
      <c r="A21" s="8" t="s">
        <v>42</v>
      </c>
      <c r="B21" s="9" t="s">
        <v>43</v>
      </c>
      <c r="C21" s="11"/>
      <c r="D21" s="11">
        <v>11425</v>
      </c>
      <c r="E21" s="11"/>
      <c r="F21" s="11"/>
      <c r="G21" s="11"/>
      <c r="H21" s="92"/>
      <c r="I21" s="103"/>
      <c r="J21" s="62"/>
      <c r="K21" s="62"/>
      <c r="L21" s="62"/>
      <c r="M21" s="61"/>
      <c r="N21" s="61"/>
      <c r="O21" s="61"/>
      <c r="P21" s="61"/>
      <c r="Q21" s="61"/>
      <c r="R21" s="62">
        <v>11425</v>
      </c>
      <c r="S21" s="62"/>
      <c r="T21" s="62"/>
      <c r="U21" s="62"/>
      <c r="V21" s="61"/>
      <c r="W21" s="61"/>
      <c r="X21" s="61"/>
      <c r="Y21" s="61"/>
      <c r="Z21" s="62"/>
      <c r="AA21" s="62"/>
      <c r="AB21" s="62"/>
      <c r="AC21" s="62"/>
      <c r="AD21" s="62"/>
      <c r="AE21" s="61"/>
      <c r="AF21" s="61"/>
      <c r="AG21" s="61"/>
      <c r="AH21" s="61"/>
      <c r="AI21" s="77"/>
      <c r="AJ21" s="62"/>
      <c r="AK21" s="62"/>
      <c r="AL21" s="62"/>
      <c r="AM21" s="62"/>
      <c r="AN21" s="61"/>
      <c r="AO21" s="61"/>
      <c r="AP21" s="61"/>
      <c r="AQ21" s="61"/>
      <c r="AR21" s="62"/>
      <c r="AS21" s="62"/>
      <c r="AT21" s="62"/>
      <c r="AU21" s="62"/>
      <c r="AV21" s="62"/>
      <c r="AW21" s="61"/>
      <c r="AX21" s="61"/>
      <c r="AY21" s="61"/>
      <c r="AZ21" s="61"/>
      <c r="BA21" s="62"/>
      <c r="BB21" s="62"/>
      <c r="BC21" s="62"/>
      <c r="BD21" s="62"/>
      <c r="BE21" s="62"/>
      <c r="BF21" s="61"/>
      <c r="BG21" s="61"/>
      <c r="BH21" s="61"/>
      <c r="BI21" s="61"/>
      <c r="BJ21" s="62"/>
      <c r="BK21" s="62"/>
      <c r="BL21" s="62"/>
      <c r="BM21" s="62"/>
      <c r="BN21" s="61"/>
      <c r="BO21" s="61"/>
      <c r="BP21" s="61"/>
      <c r="BQ21" s="61"/>
      <c r="BR21" s="61"/>
      <c r="BS21" s="62"/>
      <c r="BT21" s="62"/>
      <c r="BU21" s="62"/>
      <c r="BV21" s="62"/>
      <c r="BW21" s="61"/>
      <c r="BX21" s="61"/>
      <c r="BY21" s="61"/>
      <c r="BZ21" s="61"/>
      <c r="CA21" s="62"/>
    </row>
    <row r="22" spans="1:79" s="2" customFormat="1" ht="15" customHeight="1">
      <c r="A22" s="8" t="s">
        <v>44</v>
      </c>
      <c r="B22" s="9" t="s">
        <v>45</v>
      </c>
      <c r="C22" s="11"/>
      <c r="D22" s="11">
        <v>14290</v>
      </c>
      <c r="E22" s="11"/>
      <c r="F22" s="11"/>
      <c r="G22" s="11"/>
      <c r="H22" s="92"/>
      <c r="I22" s="103"/>
      <c r="J22" s="62"/>
      <c r="K22" s="62"/>
      <c r="L22" s="62"/>
      <c r="M22" s="61"/>
      <c r="N22" s="61"/>
      <c r="O22" s="61"/>
      <c r="P22" s="61"/>
      <c r="Q22" s="61">
        <v>5000</v>
      </c>
      <c r="R22" s="62">
        <v>9290</v>
      </c>
      <c r="S22" s="62"/>
      <c r="T22" s="62"/>
      <c r="U22" s="62"/>
      <c r="V22" s="61"/>
      <c r="W22" s="61"/>
      <c r="X22" s="61"/>
      <c r="Y22" s="61"/>
      <c r="Z22" s="62"/>
      <c r="AA22" s="62"/>
      <c r="AB22" s="62"/>
      <c r="AC22" s="62"/>
      <c r="AD22" s="62"/>
      <c r="AE22" s="61"/>
      <c r="AF22" s="61"/>
      <c r="AG22" s="61"/>
      <c r="AH22" s="61"/>
      <c r="AI22" s="77"/>
      <c r="AJ22" s="62"/>
      <c r="AK22" s="62"/>
      <c r="AL22" s="62"/>
      <c r="AM22" s="62"/>
      <c r="AN22" s="61"/>
      <c r="AO22" s="61"/>
      <c r="AP22" s="61"/>
      <c r="AQ22" s="61"/>
      <c r="AR22" s="62"/>
      <c r="AS22" s="62"/>
      <c r="AT22" s="62"/>
      <c r="AU22" s="62"/>
      <c r="AV22" s="62"/>
      <c r="AW22" s="61"/>
      <c r="AX22" s="61"/>
      <c r="AY22" s="61"/>
      <c r="AZ22" s="61"/>
      <c r="BA22" s="62"/>
      <c r="BB22" s="62"/>
      <c r="BC22" s="62"/>
      <c r="BD22" s="62"/>
      <c r="BE22" s="62"/>
      <c r="BF22" s="61"/>
      <c r="BG22" s="61"/>
      <c r="BH22" s="61"/>
      <c r="BI22" s="61"/>
      <c r="BJ22" s="62"/>
      <c r="BK22" s="62"/>
      <c r="BL22" s="62"/>
      <c r="BM22" s="62"/>
      <c r="BN22" s="61"/>
      <c r="BO22" s="61"/>
      <c r="BP22" s="61"/>
      <c r="BQ22" s="61"/>
      <c r="BR22" s="61"/>
      <c r="BS22" s="62"/>
      <c r="BT22" s="62"/>
      <c r="BU22" s="62"/>
      <c r="BV22" s="62"/>
      <c r="BW22" s="61"/>
      <c r="BX22" s="61"/>
      <c r="BY22" s="61"/>
      <c r="BZ22" s="61"/>
      <c r="CA22" s="62"/>
    </row>
    <row r="23" spans="1:79" s="2" customFormat="1" ht="15" customHeight="1">
      <c r="A23" s="8" t="s">
        <v>46</v>
      </c>
      <c r="B23" s="9" t="s">
        <v>47</v>
      </c>
      <c r="C23" s="11"/>
      <c r="D23" s="11">
        <v>6910</v>
      </c>
      <c r="E23" s="11"/>
      <c r="F23" s="11"/>
      <c r="G23" s="11"/>
      <c r="H23" s="92"/>
      <c r="I23" s="103"/>
      <c r="J23" s="62"/>
      <c r="K23" s="62"/>
      <c r="L23" s="62"/>
      <c r="M23" s="61"/>
      <c r="N23" s="61"/>
      <c r="O23" s="61"/>
      <c r="P23" s="61"/>
      <c r="Q23" s="61"/>
      <c r="R23" s="62">
        <v>6910</v>
      </c>
      <c r="S23" s="62"/>
      <c r="T23" s="62"/>
      <c r="U23" s="62"/>
      <c r="V23" s="61"/>
      <c r="W23" s="61"/>
      <c r="X23" s="61"/>
      <c r="Y23" s="61"/>
      <c r="Z23" s="62"/>
      <c r="AA23" s="62"/>
      <c r="AB23" s="62"/>
      <c r="AC23" s="62"/>
      <c r="AD23" s="62"/>
      <c r="AE23" s="61"/>
      <c r="AF23" s="61"/>
      <c r="AG23" s="61"/>
      <c r="AH23" s="61"/>
      <c r="AI23" s="77"/>
      <c r="AJ23" s="62"/>
      <c r="AK23" s="62"/>
      <c r="AL23" s="62"/>
      <c r="AM23" s="62"/>
      <c r="AN23" s="61"/>
      <c r="AO23" s="61"/>
      <c r="AP23" s="61"/>
      <c r="AQ23" s="61"/>
      <c r="AR23" s="62"/>
      <c r="AS23" s="62"/>
      <c r="AT23" s="62"/>
      <c r="AU23" s="62"/>
      <c r="AV23" s="62"/>
      <c r="AW23" s="61"/>
      <c r="AX23" s="61"/>
      <c r="AY23" s="61"/>
      <c r="AZ23" s="61"/>
      <c r="BA23" s="62"/>
      <c r="BB23" s="62"/>
      <c r="BC23" s="62"/>
      <c r="BD23" s="62"/>
      <c r="BE23" s="62"/>
      <c r="BF23" s="61"/>
      <c r="BG23" s="61"/>
      <c r="BH23" s="61"/>
      <c r="BI23" s="61"/>
      <c r="BJ23" s="62"/>
      <c r="BK23" s="62"/>
      <c r="BL23" s="62"/>
      <c r="BM23" s="62"/>
      <c r="BN23" s="61"/>
      <c r="BO23" s="61"/>
      <c r="BP23" s="61"/>
      <c r="BQ23" s="61"/>
      <c r="BR23" s="61"/>
      <c r="BS23" s="62"/>
      <c r="BT23" s="62"/>
      <c r="BU23" s="62"/>
      <c r="BV23" s="62"/>
      <c r="BW23" s="61"/>
      <c r="BX23" s="61"/>
      <c r="BY23" s="61"/>
      <c r="BZ23" s="61"/>
      <c r="CA23" s="62"/>
    </row>
    <row r="24" spans="1:79" s="2" customFormat="1" ht="15" customHeight="1">
      <c r="A24" s="8" t="s">
        <v>48</v>
      </c>
      <c r="B24" s="9" t="s">
        <v>49</v>
      </c>
      <c r="C24" s="11"/>
      <c r="D24" s="11">
        <v>53367</v>
      </c>
      <c r="E24" s="11"/>
      <c r="F24" s="11"/>
      <c r="G24" s="11"/>
      <c r="H24" s="92"/>
      <c r="I24" s="103"/>
      <c r="J24" s="62"/>
      <c r="K24" s="62"/>
      <c r="L24" s="62"/>
      <c r="M24" s="61"/>
      <c r="N24" s="61"/>
      <c r="O24" s="61"/>
      <c r="P24" s="61"/>
      <c r="Q24" s="61"/>
      <c r="R24" s="62"/>
      <c r="S24" s="62"/>
      <c r="T24" s="62"/>
      <c r="U24" s="62"/>
      <c r="V24" s="61"/>
      <c r="W24" s="61"/>
      <c r="X24" s="61"/>
      <c r="Y24" s="61"/>
      <c r="Z24" s="62"/>
      <c r="AA24" s="62"/>
      <c r="AB24" s="62"/>
      <c r="AC24" s="62"/>
      <c r="AD24" s="62"/>
      <c r="AE24" s="61"/>
      <c r="AF24" s="61"/>
      <c r="AG24" s="61"/>
      <c r="AH24" s="61"/>
      <c r="AI24" s="77"/>
      <c r="AJ24" s="62"/>
      <c r="AK24" s="62"/>
      <c r="AL24" s="62"/>
      <c r="AM24" s="62"/>
      <c r="AN24" s="61"/>
      <c r="AO24" s="61"/>
      <c r="AP24" s="61"/>
      <c r="AQ24" s="61"/>
      <c r="AR24" s="62"/>
      <c r="AS24" s="62"/>
      <c r="AT24" s="62"/>
      <c r="AU24" s="62"/>
      <c r="AV24" s="62"/>
      <c r="AW24" s="61"/>
      <c r="AX24" s="61"/>
      <c r="AY24" s="61"/>
      <c r="AZ24" s="61"/>
      <c r="BA24" s="62"/>
      <c r="BB24" s="62"/>
      <c r="BC24" s="62"/>
      <c r="BD24" s="62"/>
      <c r="BE24" s="62"/>
      <c r="BF24" s="61"/>
      <c r="BG24" s="61"/>
      <c r="BH24" s="61"/>
      <c r="BI24" s="61"/>
      <c r="BJ24" s="62"/>
      <c r="BK24" s="62"/>
      <c r="BL24" s="62"/>
      <c r="BM24" s="62"/>
      <c r="BN24" s="61"/>
      <c r="BO24" s="61"/>
      <c r="BP24" s="61"/>
      <c r="BQ24" s="61"/>
      <c r="BR24" s="61"/>
      <c r="BS24" s="62"/>
      <c r="BT24" s="62"/>
      <c r="BU24" s="62">
        <v>53367</v>
      </c>
      <c r="BV24" s="62"/>
      <c r="BW24" s="61"/>
      <c r="BX24" s="61"/>
      <c r="BY24" s="61"/>
      <c r="BZ24" s="61"/>
      <c r="CA24" s="62"/>
    </row>
    <row r="25" spans="1:79" s="2" customFormat="1" ht="15" customHeight="1">
      <c r="A25" s="8" t="s">
        <v>50</v>
      </c>
      <c r="B25" s="9" t="s">
        <v>51</v>
      </c>
      <c r="C25" s="11"/>
      <c r="D25" s="11">
        <v>66165</v>
      </c>
      <c r="E25" s="11"/>
      <c r="F25" s="11"/>
      <c r="G25" s="11"/>
      <c r="H25" s="92"/>
      <c r="I25" s="103"/>
      <c r="J25" s="62"/>
      <c r="K25" s="62"/>
      <c r="L25" s="62"/>
      <c r="M25" s="61"/>
      <c r="N25" s="61"/>
      <c r="O25" s="61"/>
      <c r="P25" s="61"/>
      <c r="Q25" s="61"/>
      <c r="R25" s="62"/>
      <c r="S25" s="62"/>
      <c r="T25" s="62"/>
      <c r="U25" s="62"/>
      <c r="V25" s="61"/>
      <c r="W25" s="61"/>
      <c r="X25" s="61"/>
      <c r="Y25" s="61"/>
      <c r="Z25" s="62"/>
      <c r="AA25" s="62"/>
      <c r="AB25" s="62"/>
      <c r="AC25" s="62"/>
      <c r="AD25" s="62"/>
      <c r="AE25" s="61"/>
      <c r="AF25" s="61"/>
      <c r="AG25" s="61"/>
      <c r="AH25" s="61"/>
      <c r="AI25" s="77"/>
      <c r="AJ25" s="62">
        <v>66165</v>
      </c>
      <c r="AK25" s="62"/>
      <c r="AL25" s="62"/>
      <c r="AM25" s="62"/>
      <c r="AN25" s="61"/>
      <c r="AO25" s="61"/>
      <c r="AP25" s="61"/>
      <c r="AQ25" s="61"/>
      <c r="AR25" s="62"/>
      <c r="AS25" s="62"/>
      <c r="AT25" s="62"/>
      <c r="AU25" s="62"/>
      <c r="AV25" s="62"/>
      <c r="AW25" s="61"/>
      <c r="AX25" s="61"/>
      <c r="AY25" s="61"/>
      <c r="AZ25" s="61"/>
      <c r="BA25" s="62"/>
      <c r="BB25" s="62"/>
      <c r="BC25" s="62"/>
      <c r="BD25" s="62"/>
      <c r="BE25" s="62"/>
      <c r="BF25" s="61"/>
      <c r="BG25" s="61"/>
      <c r="BH25" s="61"/>
      <c r="BI25" s="61"/>
      <c r="BJ25" s="62"/>
      <c r="BK25" s="62"/>
      <c r="BL25" s="62"/>
      <c r="BM25" s="62"/>
      <c r="BN25" s="61"/>
      <c r="BO25" s="61"/>
      <c r="BP25" s="61"/>
      <c r="BQ25" s="61"/>
      <c r="BR25" s="61"/>
      <c r="BS25" s="62"/>
      <c r="BT25" s="62"/>
      <c r="BU25" s="62"/>
      <c r="BV25" s="62"/>
      <c r="BW25" s="61"/>
      <c r="BX25" s="61"/>
      <c r="BY25" s="61"/>
      <c r="BZ25" s="61"/>
      <c r="CA25" s="62"/>
    </row>
    <row r="26" spans="1:79" s="2" customFormat="1" ht="15" customHeight="1">
      <c r="A26" s="8" t="s">
        <v>52</v>
      </c>
      <c r="B26" s="9" t="s">
        <v>53</v>
      </c>
      <c r="C26" s="11"/>
      <c r="D26" s="11">
        <v>1242</v>
      </c>
      <c r="E26" s="11"/>
      <c r="F26" s="11"/>
      <c r="G26" s="11"/>
      <c r="H26" s="92"/>
      <c r="I26" s="103"/>
      <c r="J26" s="62"/>
      <c r="K26" s="62"/>
      <c r="L26" s="62"/>
      <c r="M26" s="61"/>
      <c r="N26" s="61"/>
      <c r="O26" s="61"/>
      <c r="P26" s="61"/>
      <c r="Q26" s="61"/>
      <c r="R26" s="62"/>
      <c r="S26" s="62"/>
      <c r="T26" s="62"/>
      <c r="U26" s="62"/>
      <c r="V26" s="61"/>
      <c r="W26" s="61"/>
      <c r="X26" s="61"/>
      <c r="Y26" s="61"/>
      <c r="Z26" s="62"/>
      <c r="AA26" s="62"/>
      <c r="AB26" s="62"/>
      <c r="AC26" s="62"/>
      <c r="AD26" s="62"/>
      <c r="AE26" s="61"/>
      <c r="AF26" s="61"/>
      <c r="AG26" s="61"/>
      <c r="AH26" s="61"/>
      <c r="AI26" s="77"/>
      <c r="AJ26" s="62"/>
      <c r="AK26" s="62"/>
      <c r="AL26" s="62"/>
      <c r="AM26" s="62"/>
      <c r="AN26" s="61"/>
      <c r="AO26" s="61"/>
      <c r="AP26" s="61"/>
      <c r="AQ26" s="61"/>
      <c r="AR26" s="62"/>
      <c r="AS26" s="62"/>
      <c r="AT26" s="62"/>
      <c r="AU26" s="62"/>
      <c r="AV26" s="62"/>
      <c r="AW26" s="61"/>
      <c r="AX26" s="61"/>
      <c r="AY26" s="61"/>
      <c r="AZ26" s="61"/>
      <c r="BA26" s="62"/>
      <c r="BB26" s="62"/>
      <c r="BC26" s="62"/>
      <c r="BD26" s="62"/>
      <c r="BE26" s="62"/>
      <c r="BF26" s="61"/>
      <c r="BG26" s="61"/>
      <c r="BH26" s="61">
        <v>1242</v>
      </c>
      <c r="BI26" s="61"/>
      <c r="BJ26" s="62"/>
      <c r="BK26" s="62"/>
      <c r="BL26" s="62"/>
      <c r="BM26" s="62"/>
      <c r="BN26" s="61"/>
      <c r="BO26" s="61"/>
      <c r="BP26" s="61"/>
      <c r="BQ26" s="61"/>
      <c r="BR26" s="61"/>
      <c r="BS26" s="62"/>
      <c r="BT26" s="62"/>
      <c r="BU26" s="62"/>
      <c r="BV26" s="62"/>
      <c r="BW26" s="61"/>
      <c r="BX26" s="61"/>
      <c r="BY26" s="61"/>
      <c r="BZ26" s="61"/>
      <c r="CA26" s="62"/>
    </row>
    <row r="27" spans="1:79" s="2" customFormat="1" ht="15" customHeight="1">
      <c r="A27" s="8" t="s">
        <v>54</v>
      </c>
      <c r="B27" s="9" t="s">
        <v>55</v>
      </c>
      <c r="C27" s="11"/>
      <c r="D27" s="11"/>
      <c r="E27" s="11">
        <v>86100</v>
      </c>
      <c r="F27" s="11"/>
      <c r="G27" s="11"/>
      <c r="H27" s="92"/>
      <c r="I27" s="103"/>
      <c r="J27" s="62"/>
      <c r="K27" s="62"/>
      <c r="L27" s="62"/>
      <c r="M27" s="61"/>
      <c r="N27" s="61"/>
      <c r="O27" s="61"/>
      <c r="P27" s="61"/>
      <c r="Q27" s="61"/>
      <c r="R27" s="62"/>
      <c r="S27" s="62"/>
      <c r="T27" s="62"/>
      <c r="U27" s="62">
        <v>16700</v>
      </c>
      <c r="V27" s="61"/>
      <c r="W27" s="61"/>
      <c r="X27" s="61"/>
      <c r="Y27" s="61"/>
      <c r="Z27" s="62"/>
      <c r="AA27" s="62"/>
      <c r="AB27" s="62"/>
      <c r="AC27" s="62"/>
      <c r="AD27" s="62"/>
      <c r="AE27" s="61"/>
      <c r="AF27" s="61"/>
      <c r="AG27" s="61"/>
      <c r="AH27" s="61"/>
      <c r="AI27" s="77"/>
      <c r="AJ27" s="62"/>
      <c r="AK27" s="62"/>
      <c r="AL27" s="62"/>
      <c r="AM27" s="62"/>
      <c r="AN27" s="61"/>
      <c r="AO27" s="61"/>
      <c r="AP27" s="61"/>
      <c r="AQ27" s="61"/>
      <c r="AR27" s="62"/>
      <c r="AS27" s="62"/>
      <c r="AT27" s="62"/>
      <c r="AU27" s="62"/>
      <c r="AV27" s="62"/>
      <c r="AW27" s="61"/>
      <c r="AX27" s="61"/>
      <c r="AY27" s="61"/>
      <c r="AZ27" s="61"/>
      <c r="BA27" s="62"/>
      <c r="BB27" s="62"/>
      <c r="BC27" s="62"/>
      <c r="BD27" s="62"/>
      <c r="BE27" s="62"/>
      <c r="BF27" s="61"/>
      <c r="BG27" s="61"/>
      <c r="BH27" s="61"/>
      <c r="BI27" s="61"/>
      <c r="BJ27" s="62"/>
      <c r="BK27" s="62"/>
      <c r="BL27" s="62"/>
      <c r="BM27" s="62"/>
      <c r="BN27" s="61"/>
      <c r="BO27" s="61"/>
      <c r="BP27" s="61">
        <v>9600</v>
      </c>
      <c r="BQ27" s="61">
        <v>44800</v>
      </c>
      <c r="BR27" s="61">
        <v>15000</v>
      </c>
      <c r="BS27" s="62"/>
      <c r="BT27" s="62"/>
      <c r="BU27" s="62"/>
      <c r="BV27" s="62"/>
      <c r="BW27" s="61"/>
      <c r="BX27" s="61"/>
      <c r="BY27" s="61"/>
      <c r="BZ27" s="61"/>
      <c r="CA27" s="62"/>
    </row>
    <row r="28" spans="1:79" s="2" customFormat="1" ht="15" customHeight="1">
      <c r="A28" s="8" t="s">
        <v>56</v>
      </c>
      <c r="B28" s="9" t="s">
        <v>57</v>
      </c>
      <c r="C28" s="11"/>
      <c r="D28" s="11"/>
      <c r="E28" s="11"/>
      <c r="F28" s="11">
        <v>66135</v>
      </c>
      <c r="G28" s="11"/>
      <c r="H28" s="92"/>
      <c r="I28" s="103"/>
      <c r="J28" s="62"/>
      <c r="K28" s="62"/>
      <c r="L28" s="62"/>
      <c r="M28" s="61"/>
      <c r="N28" s="61"/>
      <c r="O28" s="61"/>
      <c r="P28" s="61"/>
      <c r="Q28" s="61"/>
      <c r="R28" s="62"/>
      <c r="S28" s="62"/>
      <c r="T28" s="62"/>
      <c r="U28" s="62"/>
      <c r="V28" s="61">
        <v>33068</v>
      </c>
      <c r="W28" s="61">
        <v>33067</v>
      </c>
      <c r="X28" s="61"/>
      <c r="Y28" s="61"/>
      <c r="Z28" s="62"/>
      <c r="AA28" s="62"/>
      <c r="AB28" s="62"/>
      <c r="AC28" s="62"/>
      <c r="AD28" s="62"/>
      <c r="AE28" s="61"/>
      <c r="AF28" s="61"/>
      <c r="AG28" s="61"/>
      <c r="AH28" s="61"/>
      <c r="AI28" s="77"/>
      <c r="AJ28" s="62"/>
      <c r="AK28" s="62"/>
      <c r="AL28" s="62"/>
      <c r="AM28" s="62"/>
      <c r="AN28" s="61"/>
      <c r="AO28" s="61"/>
      <c r="AP28" s="61"/>
      <c r="AQ28" s="61"/>
      <c r="AR28" s="62"/>
      <c r="AS28" s="62"/>
      <c r="AT28" s="62"/>
      <c r="AU28" s="62"/>
      <c r="AV28" s="62"/>
      <c r="AW28" s="61"/>
      <c r="AX28" s="61"/>
      <c r="AY28" s="61"/>
      <c r="AZ28" s="61"/>
      <c r="BA28" s="62"/>
      <c r="BB28" s="62"/>
      <c r="BC28" s="62"/>
      <c r="BD28" s="62"/>
      <c r="BE28" s="62"/>
      <c r="BF28" s="61"/>
      <c r="BG28" s="61"/>
      <c r="BH28" s="61"/>
      <c r="BI28" s="61"/>
      <c r="BJ28" s="62"/>
      <c r="BK28" s="62"/>
      <c r="BL28" s="62"/>
      <c r="BM28" s="62"/>
      <c r="BN28" s="61"/>
      <c r="BO28" s="61"/>
      <c r="BP28" s="61"/>
      <c r="BQ28" s="61"/>
      <c r="BR28" s="61"/>
      <c r="BS28" s="62"/>
      <c r="BT28" s="62"/>
      <c r="BU28" s="62"/>
      <c r="BV28" s="62"/>
      <c r="BW28" s="61"/>
      <c r="BX28" s="61"/>
      <c r="BY28" s="61"/>
      <c r="BZ28" s="61"/>
      <c r="CA28" s="62"/>
    </row>
    <row r="29" spans="1:79" s="2" customFormat="1" ht="17.25" customHeight="1" thickBot="1">
      <c r="A29" s="72"/>
      <c r="B29" s="74" t="s">
        <v>114</v>
      </c>
      <c r="C29" s="73">
        <f>SUM(C7:C28)</f>
        <v>725874</v>
      </c>
      <c r="D29" s="73">
        <f>SUM(D7:D28)</f>
        <v>165178</v>
      </c>
      <c r="E29" s="73">
        <f>SUM(E7:E28)</f>
        <v>86100</v>
      </c>
      <c r="F29" s="73">
        <f>SUM(F7:F28)</f>
        <v>66135</v>
      </c>
      <c r="G29" s="73">
        <f>SUM(G7:G28)</f>
        <v>0</v>
      </c>
      <c r="H29" s="92"/>
      <c r="I29" s="12" t="s">
        <v>92</v>
      </c>
      <c r="J29" s="104">
        <f>SUM(J7:L28)</f>
        <v>0</v>
      </c>
      <c r="K29" s="105"/>
      <c r="L29" s="106"/>
      <c r="M29" s="107">
        <f>SUM(M7:Q28)</f>
        <v>405522</v>
      </c>
      <c r="N29" s="108"/>
      <c r="O29" s="108"/>
      <c r="P29" s="108"/>
      <c r="Q29" s="109"/>
      <c r="R29" s="104">
        <f>SUM(R7:U28)</f>
        <v>191435</v>
      </c>
      <c r="S29" s="105"/>
      <c r="T29" s="105"/>
      <c r="U29" s="106"/>
      <c r="V29" s="107">
        <f>SUM(V7:Y28)</f>
        <v>66135</v>
      </c>
      <c r="W29" s="108"/>
      <c r="X29" s="108"/>
      <c r="Y29" s="109"/>
      <c r="Z29" s="104">
        <f>SUM(Z7:AD28)</f>
        <v>68011</v>
      </c>
      <c r="AA29" s="105"/>
      <c r="AB29" s="105"/>
      <c r="AC29" s="105"/>
      <c r="AD29" s="106"/>
      <c r="AE29" s="107">
        <f>SUM(AE7:AH28)</f>
        <v>34648</v>
      </c>
      <c r="AF29" s="108"/>
      <c r="AG29" s="108"/>
      <c r="AH29" s="109"/>
      <c r="AI29" s="78"/>
      <c r="AJ29" s="104">
        <f>SUM(AJ7:AM28)</f>
        <v>66165</v>
      </c>
      <c r="AK29" s="105"/>
      <c r="AL29" s="105"/>
      <c r="AM29" s="106"/>
      <c r="AN29" s="107">
        <f>SUM(AN7:AQ28)</f>
        <v>0</v>
      </c>
      <c r="AO29" s="108"/>
      <c r="AP29" s="108"/>
      <c r="AQ29" s="109"/>
      <c r="AR29" s="104">
        <f>SUM(AR7:AV28)</f>
        <v>0</v>
      </c>
      <c r="AS29" s="105"/>
      <c r="AT29" s="105"/>
      <c r="AU29" s="105"/>
      <c r="AV29" s="106"/>
      <c r="AW29" s="107">
        <f>SUM(AW7:AZ28)</f>
        <v>0</v>
      </c>
      <c r="AX29" s="108"/>
      <c r="AY29" s="108"/>
      <c r="AZ29" s="109"/>
      <c r="BA29" s="104">
        <f>SUM(BA7:BE28)</f>
        <v>81339</v>
      </c>
      <c r="BB29" s="105"/>
      <c r="BC29" s="105"/>
      <c r="BD29" s="105"/>
      <c r="BE29" s="106"/>
      <c r="BF29" s="107">
        <f>SUM(BF7:BI28)</f>
        <v>1242</v>
      </c>
      <c r="BG29" s="108"/>
      <c r="BH29" s="108"/>
      <c r="BI29" s="109"/>
      <c r="BJ29" s="104">
        <f>SUM(BJ7:BM28)</f>
        <v>0</v>
      </c>
      <c r="BK29" s="105"/>
      <c r="BL29" s="105"/>
      <c r="BM29" s="106"/>
      <c r="BN29" s="107">
        <f>SUM(BN7:BR28)</f>
        <v>69400</v>
      </c>
      <c r="BO29" s="108"/>
      <c r="BP29" s="108"/>
      <c r="BQ29" s="108"/>
      <c r="BR29" s="109"/>
      <c r="BS29" s="104">
        <f>SUM(BS7:BV28)</f>
        <v>59390</v>
      </c>
      <c r="BT29" s="105"/>
      <c r="BU29" s="105"/>
      <c r="BV29" s="106"/>
      <c r="BW29" s="107">
        <f>SUM(BW7:BZ28)</f>
        <v>0</v>
      </c>
      <c r="BX29" s="108"/>
      <c r="BY29" s="108"/>
      <c r="BZ29" s="109"/>
      <c r="CA29" s="63"/>
    </row>
    <row r="30" spans="1:79" s="14" customFormat="1" ht="17.25" customHeight="1">
      <c r="A30" s="113"/>
      <c r="B30" s="113" t="s">
        <v>11</v>
      </c>
      <c r="C30" s="115">
        <f>SUM(C29:G29)</f>
        <v>1043287</v>
      </c>
      <c r="D30" s="116"/>
      <c r="E30" s="116"/>
      <c r="F30" s="116"/>
      <c r="G30" s="117"/>
      <c r="H30" s="92"/>
      <c r="I30" s="58" t="s">
        <v>93</v>
      </c>
      <c r="J30" s="121">
        <f>SUM(J29:U29)</f>
        <v>596957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>
        <f>SUM(V29:AH29)</f>
        <v>168794</v>
      </c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79"/>
      <c r="AJ30" s="121">
        <f>SUM(AJ29:AV29)</f>
        <v>66165</v>
      </c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>
        <f>SUM(AW29:BI29)</f>
        <v>82581</v>
      </c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>
        <f>SUM(BJ29:BV29)</f>
        <v>128790</v>
      </c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>
        <f>SUM(BW29:CA29)</f>
        <v>0</v>
      </c>
      <c r="BX30" s="121"/>
      <c r="BY30" s="121"/>
      <c r="BZ30" s="121"/>
      <c r="CA30" s="121"/>
    </row>
    <row r="31" spans="1:79" s="14" customFormat="1" ht="17.25" customHeight="1" thickBot="1">
      <c r="A31" s="114"/>
      <c r="B31" s="114"/>
      <c r="C31" s="118"/>
      <c r="D31" s="119"/>
      <c r="E31" s="119"/>
      <c r="F31" s="119"/>
      <c r="G31" s="120"/>
      <c r="H31" s="92"/>
      <c r="I31" s="12" t="s">
        <v>94</v>
      </c>
      <c r="J31" s="121">
        <f>SUM(J30:AH30)</f>
        <v>765751</v>
      </c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79"/>
      <c r="AJ31" s="121">
        <f>SUM(AJ30:CA30)</f>
        <v>277536</v>
      </c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</row>
    <row r="32" spans="1:8" ht="13.5" thickBot="1">
      <c r="A32" s="15"/>
      <c r="B32" s="15"/>
      <c r="C32" s="15"/>
      <c r="D32" s="15"/>
      <c r="E32" s="15"/>
      <c r="F32" s="15"/>
      <c r="G32" s="15"/>
      <c r="H32" s="92"/>
    </row>
    <row r="33" spans="1:79" ht="19.5" customHeight="1" thickBot="1">
      <c r="A33" s="122" t="s">
        <v>88</v>
      </c>
      <c r="B33" s="123"/>
      <c r="C33" s="123"/>
      <c r="D33" s="123"/>
      <c r="E33" s="123"/>
      <c r="F33" s="123"/>
      <c r="G33" s="124"/>
      <c r="H33" s="92"/>
      <c r="I33" s="64" t="s">
        <v>97</v>
      </c>
      <c r="J33" s="125">
        <f>SUM(J31:CA31)</f>
        <v>1043287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7"/>
    </row>
    <row r="34" spans="1:8" ht="4.5" customHeight="1" thickBot="1">
      <c r="A34" s="67"/>
      <c r="B34" s="68"/>
      <c r="C34" s="68"/>
      <c r="D34" s="68"/>
      <c r="E34" s="68"/>
      <c r="F34" s="68"/>
      <c r="G34" s="69"/>
      <c r="H34" s="92"/>
    </row>
    <row r="35" spans="1:8" ht="12.75">
      <c r="A35" s="17" t="s">
        <v>12</v>
      </c>
      <c r="B35" s="18"/>
      <c r="C35" s="19" t="s">
        <v>13</v>
      </c>
      <c r="D35" s="20" t="s">
        <v>14</v>
      </c>
      <c r="E35" s="21" t="s">
        <v>15</v>
      </c>
      <c r="F35" s="22"/>
      <c r="G35" s="23" t="s">
        <v>13</v>
      </c>
      <c r="H35" s="92"/>
    </row>
    <row r="36" spans="1:8" ht="13.5" thickBot="1">
      <c r="A36" s="24"/>
      <c r="B36" s="25"/>
      <c r="C36" s="26">
        <v>0</v>
      </c>
      <c r="D36" s="27">
        <v>0</v>
      </c>
      <c r="E36" s="28">
        <v>0</v>
      </c>
      <c r="F36" s="29"/>
      <c r="G36" s="30">
        <v>0</v>
      </c>
      <c r="H36" s="92"/>
    </row>
    <row r="37" spans="1:8" ht="19.5" customHeight="1" thickBot="1">
      <c r="A37" s="31"/>
      <c r="B37" s="32" t="s">
        <v>16</v>
      </c>
      <c r="C37" s="128">
        <f>SUM(F36:F36)</f>
        <v>0</v>
      </c>
      <c r="D37" s="129"/>
      <c r="E37" s="129"/>
      <c r="F37" s="129"/>
      <c r="G37" s="130"/>
      <c r="H37" s="92"/>
    </row>
    <row r="38" spans="1:8" ht="13.5" thickBot="1">
      <c r="A38" s="33"/>
      <c r="B38" s="33"/>
      <c r="C38" s="33"/>
      <c r="D38" s="33"/>
      <c r="E38" s="33"/>
      <c r="F38" s="33"/>
      <c r="G38" s="33"/>
      <c r="H38" s="92"/>
    </row>
    <row r="39" spans="1:56" ht="19.5" customHeight="1">
      <c r="A39" s="131" t="s">
        <v>4</v>
      </c>
      <c r="B39" s="132"/>
      <c r="C39" s="132"/>
      <c r="D39" s="132"/>
      <c r="E39" s="132"/>
      <c r="F39" s="132"/>
      <c r="G39" s="133"/>
      <c r="H39" s="92"/>
      <c r="AZ39" s="16"/>
      <c r="BA39" s="16"/>
      <c r="BB39" s="16"/>
      <c r="BC39" s="16"/>
      <c r="BD39" s="16"/>
    </row>
    <row r="40" spans="1:8" ht="4.5" customHeight="1" thickBot="1">
      <c r="A40" s="65"/>
      <c r="B40" s="15"/>
      <c r="C40" s="15"/>
      <c r="D40" s="15"/>
      <c r="E40" s="15"/>
      <c r="F40" s="15"/>
      <c r="G40" s="66"/>
      <c r="H40" s="92"/>
    </row>
    <row r="41" spans="1:8" ht="12.75">
      <c r="A41" s="34"/>
      <c r="B41" s="35"/>
      <c r="C41" s="134" t="s">
        <v>14</v>
      </c>
      <c r="D41" s="135"/>
      <c r="E41" s="136" t="s">
        <v>15</v>
      </c>
      <c r="F41" s="137"/>
      <c r="G41" s="138"/>
      <c r="H41" s="92"/>
    </row>
    <row r="42" spans="1:8" ht="13.5" thickBot="1">
      <c r="A42" s="36" t="s">
        <v>61</v>
      </c>
      <c r="B42" s="37"/>
      <c r="C42" s="139">
        <v>19</v>
      </c>
      <c r="D42" s="140"/>
      <c r="E42" s="141">
        <f>C30</f>
        <v>1043287</v>
      </c>
      <c r="F42" s="141"/>
      <c r="G42" s="142"/>
      <c r="H42" s="92"/>
    </row>
    <row r="43" spans="1:8" ht="19.5" customHeight="1" thickBot="1">
      <c r="A43" s="38"/>
      <c r="B43" s="39" t="s">
        <v>62</v>
      </c>
      <c r="C43" s="143">
        <f>C42*E42/100</f>
        <v>198224.53</v>
      </c>
      <c r="D43" s="144"/>
      <c r="E43" s="144"/>
      <c r="F43" s="144"/>
      <c r="G43" s="145"/>
      <c r="H43" s="92"/>
    </row>
    <row r="44" spans="4:8" ht="13.5" thickBot="1">
      <c r="D44" s="40"/>
      <c r="E44" s="41"/>
      <c r="F44" s="41"/>
      <c r="G44" s="42"/>
      <c r="H44" s="92"/>
    </row>
    <row r="45" spans="1:56" ht="19.5" customHeight="1">
      <c r="A45" s="131" t="s">
        <v>63</v>
      </c>
      <c r="B45" s="132"/>
      <c r="C45" s="132"/>
      <c r="D45" s="132"/>
      <c r="E45" s="132"/>
      <c r="F45" s="132"/>
      <c r="G45" s="133"/>
      <c r="H45" s="92"/>
      <c r="AZ45" s="16"/>
      <c r="BA45" s="16"/>
      <c r="BB45" s="16"/>
      <c r="BC45" s="16"/>
      <c r="BD45" s="16"/>
    </row>
    <row r="46" spans="1:8" ht="4.5" customHeight="1" thickBot="1">
      <c r="A46" s="65"/>
      <c r="B46" s="15"/>
      <c r="C46" s="15"/>
      <c r="D46" s="15"/>
      <c r="E46" s="15"/>
      <c r="F46" s="15"/>
      <c r="G46" s="66"/>
      <c r="H46" s="92"/>
    </row>
    <row r="47" spans="1:8" ht="12.75">
      <c r="A47" s="34" t="s">
        <v>64</v>
      </c>
      <c r="B47" s="35"/>
      <c r="C47" s="43"/>
      <c r="D47" s="44"/>
      <c r="E47" s="45"/>
      <c r="F47" s="146">
        <f>C30</f>
        <v>1043287</v>
      </c>
      <c r="G47" s="147"/>
      <c r="H47" s="92"/>
    </row>
    <row r="48" spans="1:8" ht="12.75">
      <c r="A48" s="53" t="s">
        <v>2</v>
      </c>
      <c r="B48" s="54"/>
      <c r="C48" s="55"/>
      <c r="D48" s="56"/>
      <c r="E48" s="57"/>
      <c r="F48" s="148">
        <f>VRN</f>
        <v>0</v>
      </c>
      <c r="G48" s="149"/>
      <c r="H48" s="92"/>
    </row>
    <row r="49" spans="1:8" ht="13.5" thickBot="1">
      <c r="A49" s="46" t="s">
        <v>4</v>
      </c>
      <c r="B49" s="47"/>
      <c r="C49" s="48"/>
      <c r="D49" s="49"/>
      <c r="E49" s="50"/>
      <c r="F49" s="150">
        <f>C43</f>
        <v>198224.53</v>
      </c>
      <c r="G49" s="151"/>
      <c r="H49" s="92"/>
    </row>
    <row r="50" spans="1:8" ht="24" customHeight="1" thickBot="1">
      <c r="A50" s="51"/>
      <c r="B50" s="52" t="s">
        <v>63</v>
      </c>
      <c r="C50" s="152">
        <f>F47+F48+F49</f>
        <v>1241511.53</v>
      </c>
      <c r="D50" s="153"/>
      <c r="E50" s="153"/>
      <c r="F50" s="153"/>
      <c r="G50" s="154"/>
      <c r="H50" s="92"/>
    </row>
    <row r="51" spans="4:8" ht="12.75">
      <c r="D51" s="40"/>
      <c r="E51" s="41"/>
      <c r="F51" s="41"/>
      <c r="G51" s="42"/>
      <c r="H51" s="92"/>
    </row>
    <row r="52" spans="4:7" ht="12.75">
      <c r="D52" s="40"/>
      <c r="E52" s="41"/>
      <c r="F52" s="41"/>
      <c r="G52" s="42"/>
    </row>
    <row r="53" spans="4:7" ht="12.75">
      <c r="D53" s="40"/>
      <c r="E53" s="41"/>
      <c r="F53" s="41"/>
      <c r="G53" s="42"/>
    </row>
    <row r="54" spans="4:7" ht="12.75">
      <c r="D54" s="40"/>
      <c r="E54" s="41"/>
      <c r="F54" s="41"/>
      <c r="G54" s="42"/>
    </row>
    <row r="55" spans="4:7" ht="12.75">
      <c r="D55" s="40"/>
      <c r="E55" s="41"/>
      <c r="F55" s="41"/>
      <c r="G55" s="42"/>
    </row>
    <row r="56" spans="4:7" ht="12.75">
      <c r="D56" s="40"/>
      <c r="E56" s="41"/>
      <c r="F56" s="41"/>
      <c r="G56" s="42"/>
    </row>
    <row r="57" spans="4:7" ht="12.75">
      <c r="D57" s="40"/>
      <c r="E57" s="41"/>
      <c r="F57" s="41"/>
      <c r="G57" s="42"/>
    </row>
    <row r="58" spans="4:7" ht="12.75">
      <c r="D58" s="40"/>
      <c r="E58" s="41"/>
      <c r="F58" s="41"/>
      <c r="G58" s="42"/>
    </row>
    <row r="59" spans="4:7" ht="12.75">
      <c r="D59" s="40"/>
      <c r="E59" s="41"/>
      <c r="F59" s="41"/>
      <c r="G59" s="42"/>
    </row>
    <row r="60" spans="4:7" ht="12.75">
      <c r="D60" s="40"/>
      <c r="E60" s="41"/>
      <c r="F60" s="41"/>
      <c r="G60" s="42"/>
    </row>
    <row r="61" spans="4:7" ht="12.75">
      <c r="D61" s="40"/>
      <c r="E61" s="41"/>
      <c r="F61" s="41"/>
      <c r="G61" s="42"/>
    </row>
    <row r="62" spans="4:7" ht="12.75">
      <c r="D62" s="40"/>
      <c r="E62" s="41"/>
      <c r="F62" s="41"/>
      <c r="G62" s="42"/>
    </row>
    <row r="63" spans="4:7" ht="12.75">
      <c r="D63" s="40"/>
      <c r="E63" s="41"/>
      <c r="F63" s="41"/>
      <c r="G63" s="42"/>
    </row>
    <row r="64" spans="4:7" ht="12.75">
      <c r="D64" s="40"/>
      <c r="E64" s="41"/>
      <c r="F64" s="41"/>
      <c r="G64" s="42"/>
    </row>
    <row r="65" spans="4:7" ht="12.75">
      <c r="D65" s="40"/>
      <c r="E65" s="41"/>
      <c r="F65" s="41"/>
      <c r="G65" s="42"/>
    </row>
    <row r="66" spans="4:7" ht="12.75">
      <c r="D66" s="40"/>
      <c r="E66" s="41"/>
      <c r="F66" s="41"/>
      <c r="G66" s="42"/>
    </row>
    <row r="67" spans="4:7" ht="12.75">
      <c r="D67" s="40"/>
      <c r="E67" s="41"/>
      <c r="F67" s="41"/>
      <c r="G67" s="42"/>
    </row>
    <row r="68" spans="4:7" ht="12.75">
      <c r="D68" s="40"/>
      <c r="E68" s="41"/>
      <c r="F68" s="41"/>
      <c r="G68" s="42"/>
    </row>
    <row r="69" spans="4:7" ht="12.75">
      <c r="D69" s="40"/>
      <c r="E69" s="41"/>
      <c r="F69" s="41"/>
      <c r="G69" s="42"/>
    </row>
    <row r="70" spans="4:7" ht="12.75">
      <c r="D70" s="40"/>
      <c r="E70" s="41"/>
      <c r="F70" s="41"/>
      <c r="G70" s="42"/>
    </row>
    <row r="71" spans="4:7" ht="12.75">
      <c r="D71" s="40"/>
      <c r="E71" s="41"/>
      <c r="F71" s="41"/>
      <c r="G71" s="42"/>
    </row>
    <row r="72" spans="4:7" ht="12.75">
      <c r="D72" s="40"/>
      <c r="E72" s="41"/>
      <c r="F72" s="41"/>
      <c r="G72" s="42"/>
    </row>
    <row r="73" spans="4:7" ht="12.75">
      <c r="D73" s="40"/>
      <c r="E73" s="41"/>
      <c r="F73" s="41"/>
      <c r="G73" s="42"/>
    </row>
    <row r="74" spans="4:7" ht="12.75">
      <c r="D74" s="40"/>
      <c r="E74" s="41"/>
      <c r="F74" s="41"/>
      <c r="G74" s="42"/>
    </row>
    <row r="75" spans="4:7" ht="12.75">
      <c r="D75" s="40"/>
      <c r="E75" s="41"/>
      <c r="F75" s="41"/>
      <c r="G75" s="42"/>
    </row>
    <row r="76" spans="4:7" ht="12.75">
      <c r="D76" s="40"/>
      <c r="E76" s="41"/>
      <c r="F76" s="41"/>
      <c r="G76" s="42"/>
    </row>
    <row r="77" spans="4:7" ht="12.75">
      <c r="D77" s="40"/>
      <c r="E77" s="41"/>
      <c r="F77" s="41"/>
      <c r="G77" s="42"/>
    </row>
    <row r="78" spans="4:7" ht="12.75">
      <c r="D78" s="40"/>
      <c r="E78" s="41"/>
      <c r="F78" s="41"/>
      <c r="G78" s="42"/>
    </row>
    <row r="79" spans="4:7" ht="12.75">
      <c r="D79" s="40"/>
      <c r="E79" s="41"/>
      <c r="F79" s="41"/>
      <c r="G79" s="42"/>
    </row>
    <row r="80" spans="4:7" ht="12.75">
      <c r="D80" s="40"/>
      <c r="E80" s="41"/>
      <c r="F80" s="41"/>
      <c r="G80" s="42"/>
    </row>
    <row r="81" spans="4:7" ht="12.75">
      <c r="D81" s="40"/>
      <c r="E81" s="41"/>
      <c r="F81" s="41"/>
      <c r="G81" s="42"/>
    </row>
    <row r="82" spans="4:7" ht="12.75">
      <c r="D82" s="40"/>
      <c r="E82" s="41"/>
      <c r="F82" s="41"/>
      <c r="G82" s="42"/>
    </row>
    <row r="83" spans="4:7" ht="12.75">
      <c r="D83" s="40"/>
      <c r="E83" s="41"/>
      <c r="F83" s="41"/>
      <c r="G83" s="42"/>
    </row>
    <row r="84" spans="4:7" ht="12.75">
      <c r="D84" s="40"/>
      <c r="E84" s="41"/>
      <c r="F84" s="41"/>
      <c r="G84" s="42"/>
    </row>
    <row r="85" spans="4:7" ht="12.75">
      <c r="D85" s="40"/>
      <c r="E85" s="41"/>
      <c r="F85" s="41"/>
      <c r="G85" s="42"/>
    </row>
    <row r="86" spans="4:7" ht="12.75">
      <c r="D86" s="40"/>
      <c r="E86" s="41"/>
      <c r="F86" s="41"/>
      <c r="G86" s="42"/>
    </row>
    <row r="87" spans="4:7" ht="12.75">
      <c r="D87" s="40"/>
      <c r="E87" s="41"/>
      <c r="F87" s="41"/>
      <c r="G87" s="42"/>
    </row>
    <row r="88" spans="4:7" ht="12.75">
      <c r="D88" s="40"/>
      <c r="E88" s="41"/>
      <c r="F88" s="41"/>
      <c r="G88" s="42"/>
    </row>
    <row r="89" spans="4:7" ht="12.75">
      <c r="D89" s="40"/>
      <c r="E89" s="41"/>
      <c r="F89" s="41"/>
      <c r="G89" s="42"/>
    </row>
  </sheetData>
  <sheetProtection/>
  <mergeCells count="119">
    <mergeCell ref="BW29:BZ29"/>
    <mergeCell ref="AE29:AH29"/>
    <mergeCell ref="AJ29:AM29"/>
    <mergeCell ref="AN29:AQ29"/>
    <mergeCell ref="AR29:AV29"/>
    <mergeCell ref="AW29:AZ29"/>
    <mergeCell ref="R29:U29"/>
    <mergeCell ref="V29:Y29"/>
    <mergeCell ref="BF29:BI29"/>
    <mergeCell ref="BJ29:BM29"/>
    <mergeCell ref="BN29:BR29"/>
    <mergeCell ref="BS29:BV29"/>
    <mergeCell ref="BY2:BY6"/>
    <mergeCell ref="BZ2:BZ6"/>
    <mergeCell ref="CA2:CA6"/>
    <mergeCell ref="BA29:BE29"/>
    <mergeCell ref="J30:U30"/>
    <mergeCell ref="V30:AH30"/>
    <mergeCell ref="AJ30:AV30"/>
    <mergeCell ref="AW30:BI30"/>
    <mergeCell ref="J29:L29"/>
    <mergeCell ref="M29:Q29"/>
    <mergeCell ref="BS2:BS6"/>
    <mergeCell ref="BT2:BT6"/>
    <mergeCell ref="BU2:BU6"/>
    <mergeCell ref="BV2:BV6"/>
    <mergeCell ref="BW2:BW6"/>
    <mergeCell ref="BX2:BX6"/>
    <mergeCell ref="BM2:BM6"/>
    <mergeCell ref="BN2:BN6"/>
    <mergeCell ref="BO2:BO6"/>
    <mergeCell ref="BP2:BP6"/>
    <mergeCell ref="BQ2:BQ6"/>
    <mergeCell ref="BR2:BR6"/>
    <mergeCell ref="BG2:BG6"/>
    <mergeCell ref="BH2:BH6"/>
    <mergeCell ref="BI2:BI6"/>
    <mergeCell ref="BJ2:BJ6"/>
    <mergeCell ref="BK2:BK6"/>
    <mergeCell ref="BL2:BL6"/>
    <mergeCell ref="BA2:BA6"/>
    <mergeCell ref="BB2:BB6"/>
    <mergeCell ref="BC2:BC6"/>
    <mergeCell ref="BD2:BD6"/>
    <mergeCell ref="BE2:BE6"/>
    <mergeCell ref="BF2:BF6"/>
    <mergeCell ref="AU2:AU6"/>
    <mergeCell ref="AV2:AV6"/>
    <mergeCell ref="AW2:AW6"/>
    <mergeCell ref="AX2:AX6"/>
    <mergeCell ref="AY2:AY6"/>
    <mergeCell ref="AZ2:AZ6"/>
    <mergeCell ref="AO2:AO6"/>
    <mergeCell ref="AP2:AP6"/>
    <mergeCell ref="AQ2:AQ6"/>
    <mergeCell ref="AR2:AR6"/>
    <mergeCell ref="AS2:AS6"/>
    <mergeCell ref="AT2:AT6"/>
    <mergeCell ref="AH2:AH6"/>
    <mergeCell ref="AJ2:AJ6"/>
    <mergeCell ref="AK2:AK6"/>
    <mergeCell ref="AL2:AL6"/>
    <mergeCell ref="AM2:AM6"/>
    <mergeCell ref="AN2:AN6"/>
    <mergeCell ref="AB2:AB6"/>
    <mergeCell ref="AC2:AC6"/>
    <mergeCell ref="AD2:AD6"/>
    <mergeCell ref="AE2:AE6"/>
    <mergeCell ref="AF2:AF6"/>
    <mergeCell ref="AG2:AG6"/>
    <mergeCell ref="V2:V6"/>
    <mergeCell ref="W2:W6"/>
    <mergeCell ref="X2:X6"/>
    <mergeCell ref="Y2:Y6"/>
    <mergeCell ref="Z2:Z6"/>
    <mergeCell ref="AA2:AA6"/>
    <mergeCell ref="P2:P6"/>
    <mergeCell ref="Q2:Q6"/>
    <mergeCell ref="R2:R6"/>
    <mergeCell ref="S2:S6"/>
    <mergeCell ref="T2:T6"/>
    <mergeCell ref="U2:U6"/>
    <mergeCell ref="J2:J6"/>
    <mergeCell ref="K2:K6"/>
    <mergeCell ref="M2:M6"/>
    <mergeCell ref="N2:N6"/>
    <mergeCell ref="O2:O6"/>
    <mergeCell ref="I2:I6"/>
    <mergeCell ref="L2:L6"/>
    <mergeCell ref="I1:AH1"/>
    <mergeCell ref="A4:G4"/>
    <mergeCell ref="F47:G47"/>
    <mergeCell ref="F48:G48"/>
    <mergeCell ref="C41:D41"/>
    <mergeCell ref="C42:D42"/>
    <mergeCell ref="E41:G41"/>
    <mergeCell ref="E42:G42"/>
    <mergeCell ref="I7:I28"/>
    <mergeCell ref="H1:H51"/>
    <mergeCell ref="BJ30:BV30"/>
    <mergeCell ref="BW30:CA30"/>
    <mergeCell ref="AJ31:CA31"/>
    <mergeCell ref="J33:CA33"/>
    <mergeCell ref="A45:G45"/>
    <mergeCell ref="Z29:AD29"/>
    <mergeCell ref="A33:G33"/>
    <mergeCell ref="A39:G39"/>
    <mergeCell ref="A30:A31"/>
    <mergeCell ref="J31:AH31"/>
    <mergeCell ref="C50:G50"/>
    <mergeCell ref="C43:G43"/>
    <mergeCell ref="C37:G37"/>
    <mergeCell ref="A1:B1"/>
    <mergeCell ref="A2:B2"/>
    <mergeCell ref="C1:G1"/>
    <mergeCell ref="C2:G2"/>
    <mergeCell ref="F49:G49"/>
    <mergeCell ref="C30:G31"/>
    <mergeCell ref="B30:B31"/>
  </mergeCells>
  <printOptions horizontalCentered="1" verticalCentered="1"/>
  <pageMargins left="0.5905511811023623" right="0.3937007874015748" top="0.6692913385826772" bottom="0.5118110236220472" header="0.5118110236220472" footer="0.4330708661417323"/>
  <pageSetup horizontalDpi="300" verticalDpi="300" orientation="portrait" paperSize="9" scale="88" r:id="rId1"/>
  <headerFooter alignWithMargins="0">
    <oddFooter>&amp;CStrana &amp;P</oddFooter>
  </headerFooter>
  <colBreaks count="3" manualBreakCount="3">
    <brk id="8" max="52" man="1"/>
    <brk id="29" max="52" man="1"/>
    <brk id="53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91"/>
  <sheetViews>
    <sheetView view="pageBreakPreview" zoomScaleSheetLayoutView="100" zoomScalePageLayoutView="0" workbookViewId="0" topLeftCell="A1">
      <pane xSplit="8" ySplit="1" topLeftCell="AS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C22" sqref="BC22"/>
    </sheetView>
  </sheetViews>
  <sheetFormatPr defaultColWidth="9.00390625" defaultRowHeight="12.75"/>
  <cols>
    <col min="1" max="1" width="4.125" style="1" customWidth="1"/>
    <col min="2" max="2" width="26.875" style="1" bestFit="1" customWidth="1"/>
    <col min="3" max="7" width="9.75390625" style="1" customWidth="1"/>
    <col min="8" max="8" width="1.37890625" style="1" customWidth="1"/>
    <col min="9" max="9" width="6.875" style="1" bestFit="1" customWidth="1"/>
    <col min="10" max="34" width="2.75390625" style="83" customWidth="1"/>
    <col min="35" max="35" width="1.12109375" style="1" customWidth="1"/>
    <col min="36" max="36" width="3.25390625" style="1" bestFit="1" customWidth="1"/>
    <col min="37" max="37" width="6.00390625" style="1" customWidth="1"/>
    <col min="38" max="38" width="6.00390625" style="1" bestFit="1" customWidth="1"/>
    <col min="39" max="40" width="5.875" style="1" customWidth="1"/>
    <col min="41" max="41" width="7.00390625" style="1" customWidth="1"/>
    <col min="42" max="43" width="6.00390625" style="1" bestFit="1" customWidth="1"/>
    <col min="44" max="45" width="5.75390625" style="1" customWidth="1"/>
    <col min="46" max="46" width="3.25390625" style="1" customWidth="1"/>
    <col min="47" max="47" width="7.125" style="1" customWidth="1"/>
    <col min="48" max="48" width="5.875" style="1" customWidth="1"/>
    <col min="49" max="49" width="4.875" style="1" customWidth="1"/>
    <col min="50" max="51" width="5.75390625" style="1" customWidth="1"/>
    <col min="52" max="52" width="5.875" style="1" customWidth="1"/>
    <col min="53" max="53" width="5.75390625" style="1" customWidth="1"/>
    <col min="54" max="54" width="6.75390625" style="1" customWidth="1"/>
    <col min="55" max="55" width="7.00390625" style="1" bestFit="1" customWidth="1"/>
    <col min="56" max="56" width="6.75390625" style="1" customWidth="1"/>
    <col min="57" max="57" width="7.00390625" style="1" bestFit="1" customWidth="1"/>
    <col min="58" max="58" width="6.00390625" style="1" bestFit="1" customWidth="1"/>
    <col min="59" max="61" width="3.25390625" style="1" bestFit="1" customWidth="1"/>
    <col min="62" max="79" width="2.75390625" style="83" customWidth="1"/>
    <col min="80" max="16384" width="9.125" style="1" customWidth="1"/>
  </cols>
  <sheetData>
    <row r="1" spans="1:34" ht="16.5" customHeight="1" thickTop="1">
      <c r="A1" s="88" t="s">
        <v>1</v>
      </c>
      <c r="B1" s="89"/>
      <c r="C1" s="90" t="s">
        <v>98</v>
      </c>
      <c r="D1" s="90"/>
      <c r="E1" s="90"/>
      <c r="F1" s="90"/>
      <c r="G1" s="91"/>
      <c r="H1" s="92"/>
      <c r="I1" s="93" t="s">
        <v>89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79" ht="16.5" customHeight="1" thickBot="1">
      <c r="A2" s="95" t="s">
        <v>0</v>
      </c>
      <c r="B2" s="96"/>
      <c r="C2" s="97" t="s">
        <v>99</v>
      </c>
      <c r="D2" s="97"/>
      <c r="E2" s="97"/>
      <c r="F2" s="97"/>
      <c r="G2" s="98"/>
      <c r="H2" s="92"/>
      <c r="I2" s="99" t="s">
        <v>90</v>
      </c>
      <c r="J2" s="161">
        <v>40007</v>
      </c>
      <c r="K2" s="161">
        <v>40014</v>
      </c>
      <c r="L2" s="161">
        <v>40021</v>
      </c>
      <c r="M2" s="162">
        <v>40028</v>
      </c>
      <c r="N2" s="162">
        <v>40035</v>
      </c>
      <c r="O2" s="162">
        <v>40042</v>
      </c>
      <c r="P2" s="162">
        <v>40049</v>
      </c>
      <c r="Q2" s="162">
        <v>40056</v>
      </c>
      <c r="R2" s="161">
        <v>40063</v>
      </c>
      <c r="S2" s="161">
        <v>40070</v>
      </c>
      <c r="T2" s="161">
        <v>40077</v>
      </c>
      <c r="U2" s="161">
        <v>40084</v>
      </c>
      <c r="V2" s="162">
        <v>40091</v>
      </c>
      <c r="W2" s="162">
        <v>40098</v>
      </c>
      <c r="X2" s="162">
        <v>40105</v>
      </c>
      <c r="Y2" s="162">
        <v>40112</v>
      </c>
      <c r="Z2" s="161">
        <v>40119</v>
      </c>
      <c r="AA2" s="161">
        <v>40126</v>
      </c>
      <c r="AB2" s="161">
        <v>40133</v>
      </c>
      <c r="AC2" s="161">
        <v>40140</v>
      </c>
      <c r="AD2" s="161">
        <v>40147</v>
      </c>
      <c r="AE2" s="162">
        <v>40154</v>
      </c>
      <c r="AF2" s="162">
        <v>40161</v>
      </c>
      <c r="AG2" s="162">
        <v>40168</v>
      </c>
      <c r="AH2" s="162">
        <v>40175</v>
      </c>
      <c r="AI2" s="59"/>
      <c r="AJ2" s="100">
        <v>40182</v>
      </c>
      <c r="AK2" s="100">
        <v>40189</v>
      </c>
      <c r="AL2" s="100">
        <v>40196</v>
      </c>
      <c r="AM2" s="100">
        <v>40203</v>
      </c>
      <c r="AN2" s="101">
        <v>40210</v>
      </c>
      <c r="AO2" s="101">
        <v>40217</v>
      </c>
      <c r="AP2" s="101">
        <v>40224</v>
      </c>
      <c r="AQ2" s="101">
        <v>40231</v>
      </c>
      <c r="AR2" s="100">
        <v>40238</v>
      </c>
      <c r="AS2" s="100">
        <v>40245</v>
      </c>
      <c r="AT2" s="100">
        <v>40252</v>
      </c>
      <c r="AU2" s="100">
        <v>40259</v>
      </c>
      <c r="AV2" s="100">
        <v>40266</v>
      </c>
      <c r="AW2" s="101">
        <v>40273</v>
      </c>
      <c r="AX2" s="101">
        <v>40280</v>
      </c>
      <c r="AY2" s="101">
        <v>40287</v>
      </c>
      <c r="AZ2" s="101">
        <v>40294</v>
      </c>
      <c r="BA2" s="100">
        <v>40301</v>
      </c>
      <c r="BB2" s="100">
        <v>40308</v>
      </c>
      <c r="BC2" s="100">
        <v>40315</v>
      </c>
      <c r="BD2" s="100">
        <v>40322</v>
      </c>
      <c r="BE2" s="100">
        <v>40329</v>
      </c>
      <c r="BF2" s="101">
        <v>40336</v>
      </c>
      <c r="BG2" s="101">
        <v>40343</v>
      </c>
      <c r="BH2" s="101">
        <v>40350</v>
      </c>
      <c r="BI2" s="101">
        <v>40357</v>
      </c>
      <c r="BJ2" s="161">
        <v>40364</v>
      </c>
      <c r="BK2" s="161">
        <v>40371</v>
      </c>
      <c r="BL2" s="161">
        <v>40378</v>
      </c>
      <c r="BM2" s="161">
        <v>40385</v>
      </c>
      <c r="BN2" s="162">
        <v>40392</v>
      </c>
      <c r="BO2" s="162">
        <v>40399</v>
      </c>
      <c r="BP2" s="162">
        <v>40406</v>
      </c>
      <c r="BQ2" s="162">
        <v>40413</v>
      </c>
      <c r="BR2" s="162">
        <v>40420</v>
      </c>
      <c r="BS2" s="161">
        <v>40427</v>
      </c>
      <c r="BT2" s="161">
        <v>40434</v>
      </c>
      <c r="BU2" s="161">
        <v>40441</v>
      </c>
      <c r="BV2" s="161">
        <v>40448</v>
      </c>
      <c r="BW2" s="162">
        <v>40455</v>
      </c>
      <c r="BX2" s="162">
        <v>40462</v>
      </c>
      <c r="BY2" s="162">
        <v>40469</v>
      </c>
      <c r="BZ2" s="162">
        <v>40476</v>
      </c>
      <c r="CA2" s="161">
        <v>40483</v>
      </c>
    </row>
    <row r="3" spans="4:79" ht="5.25" customHeight="1" thickBot="1" thickTop="1">
      <c r="D3" s="2"/>
      <c r="H3" s="92"/>
      <c r="I3" s="99"/>
      <c r="J3" s="161"/>
      <c r="K3" s="161"/>
      <c r="L3" s="161"/>
      <c r="M3" s="162"/>
      <c r="N3" s="162"/>
      <c r="O3" s="162"/>
      <c r="P3" s="162"/>
      <c r="Q3" s="162"/>
      <c r="R3" s="161"/>
      <c r="S3" s="161"/>
      <c r="T3" s="161"/>
      <c r="U3" s="161"/>
      <c r="V3" s="162"/>
      <c r="W3" s="162"/>
      <c r="X3" s="162"/>
      <c r="Y3" s="162"/>
      <c r="Z3" s="161"/>
      <c r="AA3" s="161"/>
      <c r="AB3" s="161"/>
      <c r="AC3" s="161"/>
      <c r="AD3" s="161"/>
      <c r="AE3" s="162"/>
      <c r="AF3" s="162"/>
      <c r="AG3" s="162"/>
      <c r="AH3" s="162"/>
      <c r="AI3" s="59"/>
      <c r="AJ3" s="100"/>
      <c r="AK3" s="100"/>
      <c r="AL3" s="100"/>
      <c r="AM3" s="100"/>
      <c r="AN3" s="101"/>
      <c r="AO3" s="101"/>
      <c r="AP3" s="101"/>
      <c r="AQ3" s="101"/>
      <c r="AR3" s="100"/>
      <c r="AS3" s="100"/>
      <c r="AT3" s="100"/>
      <c r="AU3" s="100"/>
      <c r="AV3" s="100"/>
      <c r="AW3" s="101"/>
      <c r="AX3" s="101"/>
      <c r="AY3" s="101"/>
      <c r="AZ3" s="101"/>
      <c r="BA3" s="100"/>
      <c r="BB3" s="100"/>
      <c r="BC3" s="100"/>
      <c r="BD3" s="100"/>
      <c r="BE3" s="100"/>
      <c r="BF3" s="101"/>
      <c r="BG3" s="101"/>
      <c r="BH3" s="101"/>
      <c r="BI3" s="101"/>
      <c r="BJ3" s="161"/>
      <c r="BK3" s="161"/>
      <c r="BL3" s="161"/>
      <c r="BM3" s="161"/>
      <c r="BN3" s="162"/>
      <c r="BO3" s="162"/>
      <c r="BP3" s="162"/>
      <c r="BQ3" s="162"/>
      <c r="BR3" s="162"/>
      <c r="BS3" s="161"/>
      <c r="BT3" s="161"/>
      <c r="BU3" s="161"/>
      <c r="BV3" s="161"/>
      <c r="BW3" s="162"/>
      <c r="BX3" s="162"/>
      <c r="BY3" s="162"/>
      <c r="BZ3" s="162"/>
      <c r="CA3" s="161"/>
    </row>
    <row r="4" spans="1:79" ht="19.5" customHeight="1" thickBot="1">
      <c r="A4" s="155" t="s">
        <v>5</v>
      </c>
      <c r="B4" s="156"/>
      <c r="C4" s="156"/>
      <c r="D4" s="156"/>
      <c r="E4" s="156"/>
      <c r="F4" s="156"/>
      <c r="G4" s="157"/>
      <c r="H4" s="92"/>
      <c r="I4" s="99"/>
      <c r="J4" s="161"/>
      <c r="K4" s="161"/>
      <c r="L4" s="161"/>
      <c r="M4" s="162"/>
      <c r="N4" s="162"/>
      <c r="O4" s="162"/>
      <c r="P4" s="162"/>
      <c r="Q4" s="162"/>
      <c r="R4" s="161"/>
      <c r="S4" s="161"/>
      <c r="T4" s="161"/>
      <c r="U4" s="161"/>
      <c r="V4" s="162"/>
      <c r="W4" s="162"/>
      <c r="X4" s="162"/>
      <c r="Y4" s="162"/>
      <c r="Z4" s="161"/>
      <c r="AA4" s="161"/>
      <c r="AB4" s="161"/>
      <c r="AC4" s="161"/>
      <c r="AD4" s="161"/>
      <c r="AE4" s="162"/>
      <c r="AF4" s="162"/>
      <c r="AG4" s="162"/>
      <c r="AH4" s="162"/>
      <c r="AI4" s="59"/>
      <c r="AJ4" s="100"/>
      <c r="AK4" s="100"/>
      <c r="AL4" s="100"/>
      <c r="AM4" s="100"/>
      <c r="AN4" s="101"/>
      <c r="AO4" s="101"/>
      <c r="AP4" s="101"/>
      <c r="AQ4" s="101"/>
      <c r="AR4" s="100"/>
      <c r="AS4" s="100"/>
      <c r="AT4" s="100"/>
      <c r="AU4" s="100"/>
      <c r="AV4" s="100"/>
      <c r="AW4" s="101"/>
      <c r="AX4" s="101"/>
      <c r="AY4" s="101"/>
      <c r="AZ4" s="101"/>
      <c r="BA4" s="100"/>
      <c r="BB4" s="100"/>
      <c r="BC4" s="100"/>
      <c r="BD4" s="100"/>
      <c r="BE4" s="100"/>
      <c r="BF4" s="101"/>
      <c r="BG4" s="101"/>
      <c r="BH4" s="101"/>
      <c r="BI4" s="101"/>
      <c r="BJ4" s="161"/>
      <c r="BK4" s="161"/>
      <c r="BL4" s="161"/>
      <c r="BM4" s="161"/>
      <c r="BN4" s="162"/>
      <c r="BO4" s="162"/>
      <c r="BP4" s="162"/>
      <c r="BQ4" s="162"/>
      <c r="BR4" s="162"/>
      <c r="BS4" s="161"/>
      <c r="BT4" s="161"/>
      <c r="BU4" s="161"/>
      <c r="BV4" s="161"/>
      <c r="BW4" s="162"/>
      <c r="BX4" s="162"/>
      <c r="BY4" s="162"/>
      <c r="BZ4" s="162"/>
      <c r="CA4" s="161"/>
    </row>
    <row r="5" spans="8:79" ht="4.5" customHeight="1" thickBot="1">
      <c r="H5" s="92"/>
      <c r="I5" s="99"/>
      <c r="J5" s="161"/>
      <c r="K5" s="161"/>
      <c r="L5" s="161"/>
      <c r="M5" s="162"/>
      <c r="N5" s="162"/>
      <c r="O5" s="162"/>
      <c r="P5" s="162"/>
      <c r="Q5" s="162"/>
      <c r="R5" s="161"/>
      <c r="S5" s="161"/>
      <c r="T5" s="161"/>
      <c r="U5" s="161"/>
      <c r="V5" s="162"/>
      <c r="W5" s="162"/>
      <c r="X5" s="162"/>
      <c r="Y5" s="162"/>
      <c r="Z5" s="161"/>
      <c r="AA5" s="161"/>
      <c r="AB5" s="161"/>
      <c r="AC5" s="161"/>
      <c r="AD5" s="161"/>
      <c r="AE5" s="162"/>
      <c r="AF5" s="162"/>
      <c r="AG5" s="162"/>
      <c r="AH5" s="162"/>
      <c r="AI5" s="59"/>
      <c r="AJ5" s="100"/>
      <c r="AK5" s="100"/>
      <c r="AL5" s="100"/>
      <c r="AM5" s="100"/>
      <c r="AN5" s="101"/>
      <c r="AO5" s="101"/>
      <c r="AP5" s="101"/>
      <c r="AQ5" s="101"/>
      <c r="AR5" s="100"/>
      <c r="AS5" s="100"/>
      <c r="AT5" s="100"/>
      <c r="AU5" s="100"/>
      <c r="AV5" s="100"/>
      <c r="AW5" s="101"/>
      <c r="AX5" s="101"/>
      <c r="AY5" s="101"/>
      <c r="AZ5" s="101"/>
      <c r="BA5" s="100"/>
      <c r="BB5" s="100"/>
      <c r="BC5" s="100"/>
      <c r="BD5" s="100"/>
      <c r="BE5" s="100"/>
      <c r="BF5" s="101"/>
      <c r="BG5" s="101"/>
      <c r="BH5" s="101"/>
      <c r="BI5" s="101"/>
      <c r="BJ5" s="161"/>
      <c r="BK5" s="161"/>
      <c r="BL5" s="161"/>
      <c r="BM5" s="161"/>
      <c r="BN5" s="162"/>
      <c r="BO5" s="162"/>
      <c r="BP5" s="162"/>
      <c r="BQ5" s="162"/>
      <c r="BR5" s="162"/>
      <c r="BS5" s="161"/>
      <c r="BT5" s="161"/>
      <c r="BU5" s="161"/>
      <c r="BV5" s="161"/>
      <c r="BW5" s="162"/>
      <c r="BX5" s="162"/>
      <c r="BY5" s="162"/>
      <c r="BZ5" s="162"/>
      <c r="CA5" s="161"/>
    </row>
    <row r="6" spans="1:79" s="2" customFormat="1" ht="12.75">
      <c r="A6" s="3"/>
      <c r="B6" s="4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7" t="s">
        <v>3</v>
      </c>
      <c r="H6" s="92"/>
      <c r="I6" s="99"/>
      <c r="J6" s="161"/>
      <c r="K6" s="161"/>
      <c r="L6" s="161"/>
      <c r="M6" s="162"/>
      <c r="N6" s="162"/>
      <c r="O6" s="162"/>
      <c r="P6" s="162"/>
      <c r="Q6" s="162"/>
      <c r="R6" s="161"/>
      <c r="S6" s="161"/>
      <c r="T6" s="161"/>
      <c r="U6" s="161"/>
      <c r="V6" s="162"/>
      <c r="W6" s="162"/>
      <c r="X6" s="162"/>
      <c r="Y6" s="162"/>
      <c r="Z6" s="161"/>
      <c r="AA6" s="161"/>
      <c r="AB6" s="161"/>
      <c r="AC6" s="161"/>
      <c r="AD6" s="161"/>
      <c r="AE6" s="162"/>
      <c r="AF6" s="162"/>
      <c r="AG6" s="162"/>
      <c r="AH6" s="162"/>
      <c r="AI6" s="59"/>
      <c r="AJ6" s="100"/>
      <c r="AK6" s="100"/>
      <c r="AL6" s="100"/>
      <c r="AM6" s="100"/>
      <c r="AN6" s="101"/>
      <c r="AO6" s="101"/>
      <c r="AP6" s="101"/>
      <c r="AQ6" s="101"/>
      <c r="AR6" s="100"/>
      <c r="AS6" s="100"/>
      <c r="AT6" s="100"/>
      <c r="AU6" s="100"/>
      <c r="AV6" s="100"/>
      <c r="AW6" s="101"/>
      <c r="AX6" s="101"/>
      <c r="AY6" s="101"/>
      <c r="AZ6" s="101"/>
      <c r="BA6" s="100"/>
      <c r="BB6" s="100"/>
      <c r="BC6" s="100"/>
      <c r="BD6" s="100"/>
      <c r="BE6" s="100"/>
      <c r="BF6" s="101"/>
      <c r="BG6" s="101"/>
      <c r="BH6" s="101"/>
      <c r="BI6" s="101"/>
      <c r="BJ6" s="161"/>
      <c r="BK6" s="161"/>
      <c r="BL6" s="161"/>
      <c r="BM6" s="161"/>
      <c r="BN6" s="162"/>
      <c r="BO6" s="162"/>
      <c r="BP6" s="162"/>
      <c r="BQ6" s="162"/>
      <c r="BR6" s="162"/>
      <c r="BS6" s="161"/>
      <c r="BT6" s="161"/>
      <c r="BU6" s="161"/>
      <c r="BV6" s="161"/>
      <c r="BW6" s="162"/>
      <c r="BX6" s="162"/>
      <c r="BY6" s="162"/>
      <c r="BZ6" s="162"/>
      <c r="CA6" s="161"/>
    </row>
    <row r="7" spans="1:79" s="2" customFormat="1" ht="15" customHeight="1">
      <c r="A7" s="8" t="s">
        <v>20</v>
      </c>
      <c r="B7" s="9" t="s">
        <v>21</v>
      </c>
      <c r="C7" s="11">
        <v>613175</v>
      </c>
      <c r="D7" s="11"/>
      <c r="E7" s="11"/>
      <c r="F7" s="11"/>
      <c r="G7" s="11"/>
      <c r="H7" s="92"/>
      <c r="I7" s="103" t="s">
        <v>91</v>
      </c>
      <c r="J7" s="81"/>
      <c r="K7" s="81"/>
      <c r="L7" s="81"/>
      <c r="M7" s="82"/>
      <c r="N7" s="82"/>
      <c r="O7" s="82"/>
      <c r="P7" s="82"/>
      <c r="Q7" s="82"/>
      <c r="R7" s="81"/>
      <c r="S7" s="81"/>
      <c r="T7" s="81"/>
      <c r="U7" s="81"/>
      <c r="V7" s="82"/>
      <c r="W7" s="82"/>
      <c r="X7" s="82"/>
      <c r="Y7" s="82"/>
      <c r="Z7" s="81"/>
      <c r="AA7" s="81"/>
      <c r="AB7" s="81"/>
      <c r="AC7" s="81"/>
      <c r="AD7" s="81"/>
      <c r="AE7" s="82"/>
      <c r="AF7" s="82"/>
      <c r="AG7" s="82"/>
      <c r="AH7" s="82"/>
      <c r="AI7" s="12"/>
      <c r="AJ7" s="62"/>
      <c r="AK7" s="62"/>
      <c r="AL7" s="62"/>
      <c r="AM7" s="62"/>
      <c r="AN7" s="61">
        <v>60000</v>
      </c>
      <c r="AO7" s="61">
        <v>60000</v>
      </c>
      <c r="AP7" s="61">
        <v>60000</v>
      </c>
      <c r="AQ7" s="61">
        <v>60000</v>
      </c>
      <c r="AR7" s="62">
        <v>44504</v>
      </c>
      <c r="AS7" s="62"/>
      <c r="AT7" s="62"/>
      <c r="AU7" s="62"/>
      <c r="AV7" s="62"/>
      <c r="AW7" s="61"/>
      <c r="AX7" s="61">
        <v>70000</v>
      </c>
      <c r="AY7" s="61">
        <v>70000</v>
      </c>
      <c r="AZ7" s="61">
        <v>70000</v>
      </c>
      <c r="BA7" s="62">
        <v>70000</v>
      </c>
      <c r="BB7" s="62">
        <v>48671</v>
      </c>
      <c r="BC7" s="62"/>
      <c r="BD7" s="62"/>
      <c r="BE7" s="62"/>
      <c r="BF7" s="61"/>
      <c r="BG7" s="61"/>
      <c r="BH7" s="61"/>
      <c r="BI7" s="61"/>
      <c r="BJ7" s="81"/>
      <c r="BK7" s="81"/>
      <c r="BL7" s="81"/>
      <c r="BM7" s="81"/>
      <c r="BN7" s="82"/>
      <c r="BO7" s="82"/>
      <c r="BP7" s="82"/>
      <c r="BQ7" s="82"/>
      <c r="BR7" s="82"/>
      <c r="BS7" s="81"/>
      <c r="BT7" s="81"/>
      <c r="BU7" s="81"/>
      <c r="BV7" s="81"/>
      <c r="BW7" s="82"/>
      <c r="BX7" s="82"/>
      <c r="BY7" s="82"/>
      <c r="BZ7" s="82"/>
      <c r="CA7" s="81"/>
    </row>
    <row r="8" spans="1:79" s="2" customFormat="1" ht="15" customHeight="1">
      <c r="A8" s="8" t="s">
        <v>22</v>
      </c>
      <c r="B8" s="9" t="s">
        <v>23</v>
      </c>
      <c r="C8" s="11">
        <v>60000</v>
      </c>
      <c r="D8" s="11"/>
      <c r="E8" s="11"/>
      <c r="F8" s="11"/>
      <c r="G8" s="11"/>
      <c r="H8" s="92"/>
      <c r="I8" s="103"/>
      <c r="J8" s="81"/>
      <c r="K8" s="81"/>
      <c r="L8" s="81"/>
      <c r="M8" s="82"/>
      <c r="N8" s="82"/>
      <c r="O8" s="82"/>
      <c r="P8" s="82"/>
      <c r="Q8" s="82"/>
      <c r="R8" s="81"/>
      <c r="S8" s="81"/>
      <c r="T8" s="81"/>
      <c r="U8" s="81"/>
      <c r="V8" s="82"/>
      <c r="W8" s="82"/>
      <c r="X8" s="82"/>
      <c r="Y8" s="82"/>
      <c r="Z8" s="81"/>
      <c r="AA8" s="81"/>
      <c r="AB8" s="81"/>
      <c r="AC8" s="81"/>
      <c r="AD8" s="81"/>
      <c r="AE8" s="82"/>
      <c r="AF8" s="82"/>
      <c r="AG8" s="82"/>
      <c r="AH8" s="82"/>
      <c r="AI8" s="12"/>
      <c r="AJ8" s="62"/>
      <c r="AK8" s="62"/>
      <c r="AL8" s="62"/>
      <c r="AM8" s="62"/>
      <c r="AN8" s="61"/>
      <c r="AO8" s="61"/>
      <c r="AP8" s="61"/>
      <c r="AQ8" s="61">
        <v>60000</v>
      </c>
      <c r="AR8" s="62"/>
      <c r="AS8" s="62"/>
      <c r="AT8" s="62"/>
      <c r="AU8" s="62"/>
      <c r="AV8" s="62"/>
      <c r="AW8" s="61"/>
      <c r="AX8" s="61"/>
      <c r="AY8" s="61"/>
      <c r="AZ8" s="61"/>
      <c r="BA8" s="62"/>
      <c r="BB8" s="62"/>
      <c r="BC8" s="62"/>
      <c r="BD8" s="62"/>
      <c r="BE8" s="62"/>
      <c r="BF8" s="61"/>
      <c r="BG8" s="61"/>
      <c r="BH8" s="61"/>
      <c r="BI8" s="61"/>
      <c r="BJ8" s="81"/>
      <c r="BK8" s="81"/>
      <c r="BL8" s="81"/>
      <c r="BM8" s="81"/>
      <c r="BN8" s="82"/>
      <c r="BO8" s="82"/>
      <c r="BP8" s="82"/>
      <c r="BQ8" s="82"/>
      <c r="BR8" s="82"/>
      <c r="BS8" s="81"/>
      <c r="BT8" s="81"/>
      <c r="BU8" s="81"/>
      <c r="BV8" s="81"/>
      <c r="BW8" s="82"/>
      <c r="BX8" s="82"/>
      <c r="BY8" s="82"/>
      <c r="BZ8" s="82"/>
      <c r="CA8" s="81"/>
    </row>
    <row r="9" spans="1:79" s="2" customFormat="1" ht="15" customHeight="1">
      <c r="A9" s="8" t="s">
        <v>26</v>
      </c>
      <c r="B9" s="9" t="s">
        <v>59</v>
      </c>
      <c r="C9" s="11">
        <v>21112</v>
      </c>
      <c r="D9" s="11"/>
      <c r="E9" s="11"/>
      <c r="F9" s="11"/>
      <c r="G9" s="11"/>
      <c r="H9" s="92"/>
      <c r="I9" s="103"/>
      <c r="J9" s="81"/>
      <c r="K9" s="81"/>
      <c r="L9" s="81"/>
      <c r="M9" s="82"/>
      <c r="N9" s="82"/>
      <c r="O9" s="82"/>
      <c r="P9" s="82"/>
      <c r="Q9" s="82"/>
      <c r="R9" s="81"/>
      <c r="S9" s="81"/>
      <c r="T9" s="81"/>
      <c r="U9" s="81"/>
      <c r="V9" s="82"/>
      <c r="W9" s="82"/>
      <c r="X9" s="82"/>
      <c r="Y9" s="82"/>
      <c r="Z9" s="81"/>
      <c r="AA9" s="81"/>
      <c r="AB9" s="81"/>
      <c r="AC9" s="81"/>
      <c r="AD9" s="81"/>
      <c r="AE9" s="82"/>
      <c r="AF9" s="82"/>
      <c r="AG9" s="82"/>
      <c r="AH9" s="82"/>
      <c r="AI9" s="12"/>
      <c r="AJ9" s="62"/>
      <c r="AK9" s="62"/>
      <c r="AL9" s="62"/>
      <c r="AM9" s="62"/>
      <c r="AN9" s="61"/>
      <c r="AO9" s="61"/>
      <c r="AP9" s="61"/>
      <c r="AQ9" s="61"/>
      <c r="AR9" s="62"/>
      <c r="AS9" s="62"/>
      <c r="AT9" s="62"/>
      <c r="AU9" s="62"/>
      <c r="AV9" s="62"/>
      <c r="AW9" s="61"/>
      <c r="AX9" s="61">
        <v>21112</v>
      </c>
      <c r="AY9" s="61"/>
      <c r="AZ9" s="61"/>
      <c r="BA9" s="62"/>
      <c r="BB9" s="62"/>
      <c r="BC9" s="62"/>
      <c r="BD9" s="62"/>
      <c r="BE9" s="62"/>
      <c r="BF9" s="61"/>
      <c r="BG9" s="61"/>
      <c r="BH9" s="61"/>
      <c r="BI9" s="61"/>
      <c r="BJ9" s="81"/>
      <c r="BK9" s="81"/>
      <c r="BL9" s="81"/>
      <c r="BM9" s="81"/>
      <c r="BN9" s="82"/>
      <c r="BO9" s="82"/>
      <c r="BP9" s="82"/>
      <c r="BQ9" s="82"/>
      <c r="BR9" s="82"/>
      <c r="BS9" s="81"/>
      <c r="BT9" s="81"/>
      <c r="BU9" s="81"/>
      <c r="BV9" s="81"/>
      <c r="BW9" s="82"/>
      <c r="BX9" s="82"/>
      <c r="BY9" s="82"/>
      <c r="BZ9" s="82"/>
      <c r="CA9" s="81"/>
    </row>
    <row r="10" spans="1:79" s="2" customFormat="1" ht="15" customHeight="1">
      <c r="A10" s="8" t="s">
        <v>32</v>
      </c>
      <c r="B10" s="9" t="s">
        <v>33</v>
      </c>
      <c r="C10" s="11">
        <v>21571</v>
      </c>
      <c r="D10" s="11"/>
      <c r="E10" s="11"/>
      <c r="F10" s="11"/>
      <c r="G10" s="11"/>
      <c r="H10" s="92"/>
      <c r="I10" s="103"/>
      <c r="J10" s="81"/>
      <c r="K10" s="81"/>
      <c r="L10" s="81"/>
      <c r="M10" s="82"/>
      <c r="N10" s="82"/>
      <c r="O10" s="82"/>
      <c r="P10" s="82"/>
      <c r="Q10" s="82"/>
      <c r="R10" s="81"/>
      <c r="S10" s="81"/>
      <c r="T10" s="81"/>
      <c r="U10" s="81"/>
      <c r="V10" s="82"/>
      <c r="W10" s="82"/>
      <c r="X10" s="82"/>
      <c r="Y10" s="82"/>
      <c r="Z10" s="81"/>
      <c r="AA10" s="81"/>
      <c r="AB10" s="81"/>
      <c r="AC10" s="81"/>
      <c r="AD10" s="81"/>
      <c r="AE10" s="82"/>
      <c r="AF10" s="82"/>
      <c r="AG10" s="82"/>
      <c r="AH10" s="82"/>
      <c r="AI10" s="12"/>
      <c r="AJ10" s="62"/>
      <c r="AK10" s="62"/>
      <c r="AL10" s="62"/>
      <c r="AM10" s="62"/>
      <c r="AN10" s="61"/>
      <c r="AO10" s="61"/>
      <c r="AP10" s="61"/>
      <c r="AQ10" s="61"/>
      <c r="AR10" s="62"/>
      <c r="AS10" s="62"/>
      <c r="AT10" s="62"/>
      <c r="AU10" s="62"/>
      <c r="AV10" s="62"/>
      <c r="AW10" s="61"/>
      <c r="AX10" s="61">
        <v>4000</v>
      </c>
      <c r="AY10" s="61"/>
      <c r="AZ10" s="61"/>
      <c r="BA10" s="62"/>
      <c r="BB10" s="62"/>
      <c r="BC10" s="62">
        <v>17571</v>
      </c>
      <c r="BD10" s="62"/>
      <c r="BE10" s="62"/>
      <c r="BF10" s="61"/>
      <c r="BG10" s="61"/>
      <c r="BH10" s="61"/>
      <c r="BI10" s="61"/>
      <c r="BJ10" s="81"/>
      <c r="BK10" s="81"/>
      <c r="BL10" s="81"/>
      <c r="BM10" s="81"/>
      <c r="BN10" s="82"/>
      <c r="BO10" s="82"/>
      <c r="BP10" s="82"/>
      <c r="BQ10" s="82"/>
      <c r="BR10" s="82"/>
      <c r="BS10" s="81"/>
      <c r="BT10" s="81"/>
      <c r="BU10" s="81"/>
      <c r="BV10" s="81"/>
      <c r="BW10" s="82"/>
      <c r="BX10" s="82"/>
      <c r="BY10" s="82"/>
      <c r="BZ10" s="82"/>
      <c r="CA10" s="81"/>
    </row>
    <row r="11" spans="1:79" s="2" customFormat="1" ht="15" customHeight="1">
      <c r="A11" s="8" t="s">
        <v>34</v>
      </c>
      <c r="B11" s="9" t="s">
        <v>35</v>
      </c>
      <c r="C11" s="11">
        <v>16461</v>
      </c>
      <c r="D11" s="11"/>
      <c r="E11" s="11"/>
      <c r="F11" s="11"/>
      <c r="G11" s="11"/>
      <c r="H11" s="92"/>
      <c r="I11" s="103"/>
      <c r="J11" s="81"/>
      <c r="K11" s="81"/>
      <c r="L11" s="81"/>
      <c r="M11" s="82"/>
      <c r="N11" s="82"/>
      <c r="O11" s="82"/>
      <c r="P11" s="82"/>
      <c r="Q11" s="82"/>
      <c r="R11" s="81"/>
      <c r="S11" s="81"/>
      <c r="T11" s="81"/>
      <c r="U11" s="81"/>
      <c r="V11" s="82"/>
      <c r="W11" s="82"/>
      <c r="X11" s="82"/>
      <c r="Y11" s="82"/>
      <c r="Z11" s="81"/>
      <c r="AA11" s="81"/>
      <c r="AB11" s="81"/>
      <c r="AC11" s="81"/>
      <c r="AD11" s="81"/>
      <c r="AE11" s="82"/>
      <c r="AF11" s="82"/>
      <c r="AG11" s="82"/>
      <c r="AH11" s="82"/>
      <c r="AI11" s="12"/>
      <c r="AJ11" s="62"/>
      <c r="AK11" s="62"/>
      <c r="AL11" s="62"/>
      <c r="AM11" s="62"/>
      <c r="AN11" s="61"/>
      <c r="AO11" s="61"/>
      <c r="AP11" s="61"/>
      <c r="AQ11" s="61"/>
      <c r="AR11" s="62"/>
      <c r="AS11" s="62"/>
      <c r="AT11" s="62"/>
      <c r="AU11" s="62"/>
      <c r="AV11" s="62"/>
      <c r="AW11" s="61"/>
      <c r="AX11" s="61"/>
      <c r="AY11" s="61"/>
      <c r="AZ11" s="61"/>
      <c r="BA11" s="62">
        <v>5000</v>
      </c>
      <c r="BB11" s="62"/>
      <c r="BC11" s="62"/>
      <c r="BD11" s="62"/>
      <c r="BE11" s="62"/>
      <c r="BF11" s="61">
        <v>11461</v>
      </c>
      <c r="BG11" s="61"/>
      <c r="BH11" s="61"/>
      <c r="BI11" s="61"/>
      <c r="BJ11" s="81"/>
      <c r="BK11" s="81"/>
      <c r="BL11" s="81"/>
      <c r="BM11" s="81"/>
      <c r="BN11" s="82"/>
      <c r="BO11" s="82"/>
      <c r="BP11" s="82"/>
      <c r="BQ11" s="82"/>
      <c r="BR11" s="82"/>
      <c r="BS11" s="81"/>
      <c r="BT11" s="81"/>
      <c r="BU11" s="81"/>
      <c r="BV11" s="81"/>
      <c r="BW11" s="82"/>
      <c r="BX11" s="82"/>
      <c r="BY11" s="82"/>
      <c r="BZ11" s="82"/>
      <c r="CA11" s="81"/>
    </row>
    <row r="12" spans="1:79" s="2" customFormat="1" ht="15" customHeight="1">
      <c r="A12" s="8" t="s">
        <v>36</v>
      </c>
      <c r="B12" s="9" t="s">
        <v>37</v>
      </c>
      <c r="C12" s="11">
        <v>124105</v>
      </c>
      <c r="D12" s="11"/>
      <c r="E12" s="11"/>
      <c r="F12" s="11"/>
      <c r="G12" s="11"/>
      <c r="H12" s="92"/>
      <c r="I12" s="103"/>
      <c r="J12" s="81"/>
      <c r="K12" s="81"/>
      <c r="L12" s="81"/>
      <c r="M12" s="82"/>
      <c r="N12" s="82"/>
      <c r="O12" s="82"/>
      <c r="P12" s="82"/>
      <c r="Q12" s="82"/>
      <c r="R12" s="81"/>
      <c r="S12" s="81"/>
      <c r="T12" s="81"/>
      <c r="U12" s="81"/>
      <c r="V12" s="82"/>
      <c r="W12" s="82"/>
      <c r="X12" s="82"/>
      <c r="Y12" s="82"/>
      <c r="Z12" s="81"/>
      <c r="AA12" s="81"/>
      <c r="AB12" s="81"/>
      <c r="AC12" s="81"/>
      <c r="AD12" s="81"/>
      <c r="AE12" s="82"/>
      <c r="AF12" s="82"/>
      <c r="AG12" s="82"/>
      <c r="AH12" s="82"/>
      <c r="AI12" s="12"/>
      <c r="AJ12" s="62"/>
      <c r="AK12" s="62">
        <v>60000</v>
      </c>
      <c r="AL12" s="62">
        <v>64105</v>
      </c>
      <c r="AM12" s="62"/>
      <c r="AN12" s="61"/>
      <c r="AO12" s="61"/>
      <c r="AP12" s="61"/>
      <c r="AQ12" s="61"/>
      <c r="AR12" s="62"/>
      <c r="AS12" s="62"/>
      <c r="AT12" s="62"/>
      <c r="AU12" s="62"/>
      <c r="AV12" s="62"/>
      <c r="AW12" s="61"/>
      <c r="AX12" s="61"/>
      <c r="AY12" s="61"/>
      <c r="AZ12" s="61"/>
      <c r="BA12" s="62"/>
      <c r="BB12" s="62"/>
      <c r="BC12" s="62"/>
      <c r="BD12" s="62"/>
      <c r="BE12" s="62"/>
      <c r="BF12" s="61"/>
      <c r="BG12" s="61"/>
      <c r="BH12" s="61"/>
      <c r="BI12" s="61"/>
      <c r="BJ12" s="81"/>
      <c r="BK12" s="81"/>
      <c r="BL12" s="81"/>
      <c r="BM12" s="81"/>
      <c r="BN12" s="82"/>
      <c r="BO12" s="82"/>
      <c r="BP12" s="82"/>
      <c r="BQ12" s="82"/>
      <c r="BR12" s="82"/>
      <c r="BS12" s="81"/>
      <c r="BT12" s="81"/>
      <c r="BU12" s="81"/>
      <c r="BV12" s="81"/>
      <c r="BW12" s="82"/>
      <c r="BX12" s="82"/>
      <c r="BY12" s="82"/>
      <c r="BZ12" s="82"/>
      <c r="CA12" s="81"/>
    </row>
    <row r="13" spans="1:79" s="2" customFormat="1" ht="15" customHeight="1">
      <c r="A13" s="8" t="s">
        <v>66</v>
      </c>
      <c r="B13" s="9" t="s">
        <v>81</v>
      </c>
      <c r="C13" s="11">
        <v>20560</v>
      </c>
      <c r="D13" s="11"/>
      <c r="E13" s="11"/>
      <c r="F13" s="11"/>
      <c r="G13" s="11"/>
      <c r="H13" s="92"/>
      <c r="I13" s="103"/>
      <c r="J13" s="81"/>
      <c r="K13" s="81"/>
      <c r="L13" s="81"/>
      <c r="M13" s="82"/>
      <c r="N13" s="82"/>
      <c r="O13" s="82"/>
      <c r="P13" s="82"/>
      <c r="Q13" s="82"/>
      <c r="R13" s="81"/>
      <c r="S13" s="81"/>
      <c r="T13" s="81"/>
      <c r="U13" s="81"/>
      <c r="V13" s="82"/>
      <c r="W13" s="82"/>
      <c r="X13" s="82"/>
      <c r="Y13" s="82"/>
      <c r="Z13" s="81"/>
      <c r="AA13" s="81"/>
      <c r="AB13" s="81"/>
      <c r="AC13" s="81"/>
      <c r="AD13" s="81"/>
      <c r="AE13" s="82"/>
      <c r="AF13" s="82"/>
      <c r="AG13" s="82"/>
      <c r="AH13" s="82"/>
      <c r="AI13" s="12"/>
      <c r="AJ13" s="62"/>
      <c r="AK13" s="62"/>
      <c r="AL13" s="62"/>
      <c r="AM13" s="62"/>
      <c r="AN13" s="61"/>
      <c r="AO13" s="61"/>
      <c r="AP13" s="61"/>
      <c r="AQ13" s="61"/>
      <c r="AR13" s="62">
        <v>10000</v>
      </c>
      <c r="AS13" s="62"/>
      <c r="AT13" s="62"/>
      <c r="AU13" s="62"/>
      <c r="AV13" s="62"/>
      <c r="AW13" s="61"/>
      <c r="AX13" s="61"/>
      <c r="AY13" s="61"/>
      <c r="AZ13" s="61"/>
      <c r="BA13" s="62"/>
      <c r="BB13" s="62"/>
      <c r="BC13" s="62"/>
      <c r="BD13" s="62"/>
      <c r="BE13" s="62">
        <v>10560</v>
      </c>
      <c r="BF13" s="61"/>
      <c r="BG13" s="61"/>
      <c r="BH13" s="61"/>
      <c r="BI13" s="61"/>
      <c r="BJ13" s="81"/>
      <c r="BK13" s="81"/>
      <c r="BL13" s="81"/>
      <c r="BM13" s="81"/>
      <c r="BN13" s="82"/>
      <c r="BO13" s="82"/>
      <c r="BP13" s="82"/>
      <c r="BQ13" s="82"/>
      <c r="BR13" s="82"/>
      <c r="BS13" s="81"/>
      <c r="BT13" s="81"/>
      <c r="BU13" s="81"/>
      <c r="BV13" s="81"/>
      <c r="BW13" s="82"/>
      <c r="BX13" s="82"/>
      <c r="BY13" s="82"/>
      <c r="BZ13" s="82"/>
      <c r="CA13" s="81"/>
    </row>
    <row r="14" spans="1:79" s="2" customFormat="1" ht="15" customHeight="1">
      <c r="A14" s="8" t="s">
        <v>40</v>
      </c>
      <c r="B14" s="9" t="s">
        <v>41</v>
      </c>
      <c r="C14" s="11"/>
      <c r="D14" s="11">
        <v>3105</v>
      </c>
      <c r="E14" s="11"/>
      <c r="F14" s="11"/>
      <c r="G14" s="11"/>
      <c r="H14" s="92"/>
      <c r="I14" s="103"/>
      <c r="J14" s="81"/>
      <c r="K14" s="81"/>
      <c r="L14" s="81"/>
      <c r="M14" s="82"/>
      <c r="N14" s="82"/>
      <c r="O14" s="82"/>
      <c r="P14" s="82"/>
      <c r="Q14" s="82"/>
      <c r="R14" s="81"/>
      <c r="S14" s="81"/>
      <c r="T14" s="81"/>
      <c r="U14" s="81"/>
      <c r="V14" s="82"/>
      <c r="W14" s="82"/>
      <c r="X14" s="82"/>
      <c r="Y14" s="82"/>
      <c r="Z14" s="81"/>
      <c r="AA14" s="81"/>
      <c r="AB14" s="81"/>
      <c r="AC14" s="81"/>
      <c r="AD14" s="81"/>
      <c r="AE14" s="82"/>
      <c r="AF14" s="82"/>
      <c r="AG14" s="82"/>
      <c r="AH14" s="82"/>
      <c r="AI14" s="12"/>
      <c r="AJ14" s="62"/>
      <c r="AK14" s="62"/>
      <c r="AL14" s="62"/>
      <c r="AM14" s="62"/>
      <c r="AN14" s="61"/>
      <c r="AO14" s="61"/>
      <c r="AP14" s="61"/>
      <c r="AQ14" s="61"/>
      <c r="AR14" s="62"/>
      <c r="AS14" s="62"/>
      <c r="AT14" s="62"/>
      <c r="AU14" s="62"/>
      <c r="AV14" s="62"/>
      <c r="AW14" s="61">
        <v>3105</v>
      </c>
      <c r="AX14" s="61"/>
      <c r="AY14" s="61"/>
      <c r="AZ14" s="61"/>
      <c r="BA14" s="62"/>
      <c r="BB14" s="62"/>
      <c r="BC14" s="62"/>
      <c r="BD14" s="62"/>
      <c r="BE14" s="62"/>
      <c r="BF14" s="61"/>
      <c r="BG14" s="61"/>
      <c r="BH14" s="61"/>
      <c r="BI14" s="61"/>
      <c r="BJ14" s="81"/>
      <c r="BK14" s="81"/>
      <c r="BL14" s="81"/>
      <c r="BM14" s="81"/>
      <c r="BN14" s="82"/>
      <c r="BO14" s="82"/>
      <c r="BP14" s="82"/>
      <c r="BQ14" s="82"/>
      <c r="BR14" s="82"/>
      <c r="BS14" s="81"/>
      <c r="BT14" s="81"/>
      <c r="BU14" s="81"/>
      <c r="BV14" s="81"/>
      <c r="BW14" s="82"/>
      <c r="BX14" s="82"/>
      <c r="BY14" s="82"/>
      <c r="BZ14" s="82"/>
      <c r="CA14" s="81"/>
    </row>
    <row r="15" spans="1:79" s="2" customFormat="1" ht="15" customHeight="1">
      <c r="A15" s="8" t="s">
        <v>42</v>
      </c>
      <c r="B15" s="9" t="s">
        <v>43</v>
      </c>
      <c r="C15" s="11"/>
      <c r="D15" s="11">
        <v>165315</v>
      </c>
      <c r="E15" s="11"/>
      <c r="F15" s="11"/>
      <c r="G15" s="11"/>
      <c r="H15" s="92"/>
      <c r="I15" s="103"/>
      <c r="J15" s="81"/>
      <c r="K15" s="81"/>
      <c r="L15" s="81"/>
      <c r="M15" s="82"/>
      <c r="N15" s="82"/>
      <c r="O15" s="82"/>
      <c r="P15" s="82"/>
      <c r="Q15" s="82"/>
      <c r="R15" s="81"/>
      <c r="S15" s="81"/>
      <c r="T15" s="81"/>
      <c r="U15" s="81"/>
      <c r="V15" s="82"/>
      <c r="W15" s="82"/>
      <c r="X15" s="82"/>
      <c r="Y15" s="82"/>
      <c r="Z15" s="81"/>
      <c r="AA15" s="81"/>
      <c r="AB15" s="81"/>
      <c r="AC15" s="81"/>
      <c r="AD15" s="81"/>
      <c r="AE15" s="82"/>
      <c r="AF15" s="82"/>
      <c r="AG15" s="82"/>
      <c r="AH15" s="82"/>
      <c r="AI15" s="12"/>
      <c r="AJ15" s="62"/>
      <c r="AK15" s="62"/>
      <c r="AL15" s="62"/>
      <c r="AM15" s="62"/>
      <c r="AN15" s="61"/>
      <c r="AO15" s="61"/>
      <c r="AP15" s="61"/>
      <c r="AQ15" s="61"/>
      <c r="AR15" s="62"/>
      <c r="AS15" s="62"/>
      <c r="AT15" s="62"/>
      <c r="AU15" s="62"/>
      <c r="AV15" s="62">
        <v>60000</v>
      </c>
      <c r="AW15" s="61"/>
      <c r="AX15" s="61"/>
      <c r="AY15" s="61">
        <v>50000</v>
      </c>
      <c r="AZ15" s="61">
        <v>55315</v>
      </c>
      <c r="BA15" s="62"/>
      <c r="BB15" s="62"/>
      <c r="BC15" s="62"/>
      <c r="BD15" s="62"/>
      <c r="BE15" s="62"/>
      <c r="BF15" s="61"/>
      <c r="BG15" s="61"/>
      <c r="BH15" s="61"/>
      <c r="BI15" s="61"/>
      <c r="BJ15" s="81"/>
      <c r="BK15" s="81"/>
      <c r="BL15" s="81"/>
      <c r="BM15" s="81"/>
      <c r="BN15" s="82"/>
      <c r="BO15" s="82"/>
      <c r="BP15" s="82"/>
      <c r="BQ15" s="82"/>
      <c r="BR15" s="82"/>
      <c r="BS15" s="81"/>
      <c r="BT15" s="81"/>
      <c r="BU15" s="81"/>
      <c r="BV15" s="81"/>
      <c r="BW15" s="82"/>
      <c r="BX15" s="82"/>
      <c r="BY15" s="82"/>
      <c r="BZ15" s="82"/>
      <c r="CA15" s="81"/>
    </row>
    <row r="16" spans="1:79" s="2" customFormat="1" ht="15" customHeight="1">
      <c r="A16" s="8" t="s">
        <v>44</v>
      </c>
      <c r="B16" s="9" t="s">
        <v>45</v>
      </c>
      <c r="C16" s="11"/>
      <c r="D16" s="11">
        <v>14555</v>
      </c>
      <c r="E16" s="11"/>
      <c r="F16" s="11"/>
      <c r="G16" s="11"/>
      <c r="H16" s="92"/>
      <c r="I16" s="103"/>
      <c r="J16" s="81"/>
      <c r="K16" s="81"/>
      <c r="L16" s="81"/>
      <c r="M16" s="82"/>
      <c r="N16" s="82"/>
      <c r="O16" s="82"/>
      <c r="P16" s="82"/>
      <c r="Q16" s="82"/>
      <c r="R16" s="81"/>
      <c r="S16" s="81"/>
      <c r="T16" s="81"/>
      <c r="U16" s="81"/>
      <c r="V16" s="82"/>
      <c r="W16" s="82"/>
      <c r="X16" s="82"/>
      <c r="Y16" s="82"/>
      <c r="Z16" s="81"/>
      <c r="AA16" s="81"/>
      <c r="AB16" s="81"/>
      <c r="AC16" s="81"/>
      <c r="AD16" s="81"/>
      <c r="AE16" s="82"/>
      <c r="AF16" s="82"/>
      <c r="AG16" s="82"/>
      <c r="AH16" s="82"/>
      <c r="AI16" s="12"/>
      <c r="AJ16" s="62"/>
      <c r="AK16" s="62"/>
      <c r="AL16" s="62"/>
      <c r="AM16" s="62"/>
      <c r="AN16" s="61"/>
      <c r="AO16" s="61"/>
      <c r="AP16" s="61"/>
      <c r="AQ16" s="61"/>
      <c r="AR16" s="62"/>
      <c r="AS16" s="62"/>
      <c r="AT16" s="62"/>
      <c r="AU16" s="62"/>
      <c r="AV16" s="62"/>
      <c r="AW16" s="61"/>
      <c r="AX16" s="61">
        <v>14555</v>
      </c>
      <c r="AY16" s="61"/>
      <c r="AZ16" s="61"/>
      <c r="BA16" s="62"/>
      <c r="BB16" s="62"/>
      <c r="BC16" s="62"/>
      <c r="BD16" s="62"/>
      <c r="BE16" s="62"/>
      <c r="BF16" s="61"/>
      <c r="BG16" s="61"/>
      <c r="BH16" s="61"/>
      <c r="BI16" s="61"/>
      <c r="BJ16" s="81"/>
      <c r="BK16" s="81"/>
      <c r="BL16" s="81"/>
      <c r="BM16" s="81"/>
      <c r="BN16" s="82"/>
      <c r="BO16" s="82"/>
      <c r="BP16" s="82"/>
      <c r="BQ16" s="82"/>
      <c r="BR16" s="82"/>
      <c r="BS16" s="81"/>
      <c r="BT16" s="81"/>
      <c r="BU16" s="81"/>
      <c r="BV16" s="81"/>
      <c r="BW16" s="82"/>
      <c r="BX16" s="82"/>
      <c r="BY16" s="82"/>
      <c r="BZ16" s="82"/>
      <c r="CA16" s="81"/>
    </row>
    <row r="17" spans="1:79" s="2" customFormat="1" ht="15" customHeight="1">
      <c r="A17" s="8" t="s">
        <v>46</v>
      </c>
      <c r="B17" s="9" t="s">
        <v>47</v>
      </c>
      <c r="C17" s="11"/>
      <c r="D17" s="11">
        <v>21246</v>
      </c>
      <c r="E17" s="11"/>
      <c r="F17" s="11"/>
      <c r="G17" s="11"/>
      <c r="H17" s="92"/>
      <c r="I17" s="103"/>
      <c r="J17" s="81"/>
      <c r="K17" s="81"/>
      <c r="L17" s="81"/>
      <c r="M17" s="82"/>
      <c r="N17" s="82"/>
      <c r="O17" s="82"/>
      <c r="P17" s="82"/>
      <c r="Q17" s="82"/>
      <c r="R17" s="81"/>
      <c r="S17" s="81"/>
      <c r="T17" s="81"/>
      <c r="U17" s="81"/>
      <c r="V17" s="82"/>
      <c r="W17" s="82"/>
      <c r="X17" s="82"/>
      <c r="Y17" s="82"/>
      <c r="Z17" s="81"/>
      <c r="AA17" s="81"/>
      <c r="AB17" s="81"/>
      <c r="AC17" s="81"/>
      <c r="AD17" s="81"/>
      <c r="AE17" s="82"/>
      <c r="AF17" s="82"/>
      <c r="AG17" s="82"/>
      <c r="AH17" s="82"/>
      <c r="AI17" s="12"/>
      <c r="AJ17" s="62"/>
      <c r="AK17" s="62"/>
      <c r="AL17" s="62"/>
      <c r="AM17" s="62"/>
      <c r="AN17" s="61"/>
      <c r="AO17" s="61"/>
      <c r="AP17" s="61"/>
      <c r="AQ17" s="61"/>
      <c r="AR17" s="62"/>
      <c r="AS17" s="62"/>
      <c r="AT17" s="62"/>
      <c r="AU17" s="62"/>
      <c r="AV17" s="62"/>
      <c r="AW17" s="61"/>
      <c r="AX17" s="61"/>
      <c r="AY17" s="61">
        <v>21246</v>
      </c>
      <c r="AZ17" s="61"/>
      <c r="BA17" s="62"/>
      <c r="BB17" s="62"/>
      <c r="BC17" s="62"/>
      <c r="BD17" s="62"/>
      <c r="BE17" s="62"/>
      <c r="BF17" s="61"/>
      <c r="BG17" s="61"/>
      <c r="BH17" s="61"/>
      <c r="BI17" s="61"/>
      <c r="BJ17" s="81"/>
      <c r="BK17" s="81"/>
      <c r="BL17" s="81"/>
      <c r="BM17" s="81"/>
      <c r="BN17" s="82"/>
      <c r="BO17" s="82"/>
      <c r="BP17" s="82"/>
      <c r="BQ17" s="82"/>
      <c r="BR17" s="82"/>
      <c r="BS17" s="81"/>
      <c r="BT17" s="81"/>
      <c r="BU17" s="81"/>
      <c r="BV17" s="81"/>
      <c r="BW17" s="82"/>
      <c r="BX17" s="82"/>
      <c r="BY17" s="82"/>
      <c r="BZ17" s="82"/>
      <c r="CA17" s="81"/>
    </row>
    <row r="18" spans="1:79" s="2" customFormat="1" ht="15" customHeight="1">
      <c r="A18" s="8" t="s">
        <v>67</v>
      </c>
      <c r="B18" s="9" t="s">
        <v>68</v>
      </c>
      <c r="C18" s="11"/>
      <c r="D18" s="11">
        <v>42709</v>
      </c>
      <c r="E18" s="11"/>
      <c r="F18" s="11"/>
      <c r="G18" s="11"/>
      <c r="H18" s="92"/>
      <c r="I18" s="103"/>
      <c r="J18" s="81"/>
      <c r="K18" s="81"/>
      <c r="L18" s="81"/>
      <c r="M18" s="82"/>
      <c r="N18" s="82"/>
      <c r="O18" s="82"/>
      <c r="P18" s="82"/>
      <c r="Q18" s="82"/>
      <c r="R18" s="81"/>
      <c r="S18" s="81"/>
      <c r="T18" s="81"/>
      <c r="U18" s="81"/>
      <c r="V18" s="82"/>
      <c r="W18" s="82"/>
      <c r="X18" s="82"/>
      <c r="Y18" s="82"/>
      <c r="Z18" s="81"/>
      <c r="AA18" s="81"/>
      <c r="AB18" s="81"/>
      <c r="AC18" s="81"/>
      <c r="AD18" s="81"/>
      <c r="AE18" s="82"/>
      <c r="AF18" s="82"/>
      <c r="AG18" s="82"/>
      <c r="AH18" s="82"/>
      <c r="AI18" s="12"/>
      <c r="AJ18" s="62"/>
      <c r="AK18" s="62"/>
      <c r="AL18" s="62"/>
      <c r="AM18" s="62"/>
      <c r="AN18" s="61"/>
      <c r="AO18" s="61"/>
      <c r="AP18" s="61"/>
      <c r="AQ18" s="61"/>
      <c r="AR18" s="62"/>
      <c r="AS18" s="62"/>
      <c r="AT18" s="62"/>
      <c r="AU18" s="62"/>
      <c r="AV18" s="62"/>
      <c r="AW18" s="61"/>
      <c r="AX18" s="61"/>
      <c r="AY18" s="61"/>
      <c r="AZ18" s="61"/>
      <c r="BA18" s="62"/>
      <c r="BB18" s="62"/>
      <c r="BC18" s="62">
        <v>42709</v>
      </c>
      <c r="BD18" s="62"/>
      <c r="BE18" s="62"/>
      <c r="BF18" s="61"/>
      <c r="BG18" s="61"/>
      <c r="BH18" s="61"/>
      <c r="BI18" s="61"/>
      <c r="BJ18" s="81"/>
      <c r="BK18" s="81"/>
      <c r="BL18" s="81"/>
      <c r="BM18" s="81"/>
      <c r="BN18" s="82"/>
      <c r="BO18" s="82"/>
      <c r="BP18" s="82"/>
      <c r="BQ18" s="82"/>
      <c r="BR18" s="82"/>
      <c r="BS18" s="81"/>
      <c r="BT18" s="81"/>
      <c r="BU18" s="81"/>
      <c r="BV18" s="81"/>
      <c r="BW18" s="82"/>
      <c r="BX18" s="82"/>
      <c r="BY18" s="82"/>
      <c r="BZ18" s="82"/>
      <c r="CA18" s="81"/>
    </row>
    <row r="19" spans="1:79" s="2" customFormat="1" ht="15" customHeight="1">
      <c r="A19" s="8" t="s">
        <v>69</v>
      </c>
      <c r="B19" s="9" t="s">
        <v>100</v>
      </c>
      <c r="C19" s="11"/>
      <c r="D19" s="11">
        <v>33395</v>
      </c>
      <c r="E19" s="11"/>
      <c r="F19" s="11"/>
      <c r="G19" s="11"/>
      <c r="H19" s="92"/>
      <c r="I19" s="103"/>
      <c r="J19" s="81"/>
      <c r="K19" s="81"/>
      <c r="L19" s="81"/>
      <c r="M19" s="82"/>
      <c r="N19" s="82"/>
      <c r="O19" s="82"/>
      <c r="P19" s="82"/>
      <c r="Q19" s="82"/>
      <c r="R19" s="81"/>
      <c r="S19" s="81"/>
      <c r="T19" s="81"/>
      <c r="U19" s="81"/>
      <c r="V19" s="82"/>
      <c r="W19" s="82"/>
      <c r="X19" s="82"/>
      <c r="Y19" s="82"/>
      <c r="Z19" s="81"/>
      <c r="AA19" s="81"/>
      <c r="AB19" s="81"/>
      <c r="AC19" s="81"/>
      <c r="AD19" s="81"/>
      <c r="AE19" s="82"/>
      <c r="AF19" s="82"/>
      <c r="AG19" s="82"/>
      <c r="AH19" s="82"/>
      <c r="AI19" s="12"/>
      <c r="AJ19" s="62"/>
      <c r="AK19" s="62"/>
      <c r="AL19" s="62"/>
      <c r="AM19" s="62"/>
      <c r="AN19" s="61"/>
      <c r="AO19" s="61"/>
      <c r="AP19" s="61"/>
      <c r="AQ19" s="61"/>
      <c r="AR19" s="62"/>
      <c r="AS19" s="62"/>
      <c r="AT19" s="62"/>
      <c r="AU19" s="62"/>
      <c r="AV19" s="62"/>
      <c r="AW19" s="61"/>
      <c r="AX19" s="61"/>
      <c r="AY19" s="61"/>
      <c r="AZ19" s="61">
        <v>33395</v>
      </c>
      <c r="BA19" s="62"/>
      <c r="BB19" s="62"/>
      <c r="BC19" s="62"/>
      <c r="BD19" s="62"/>
      <c r="BE19" s="62"/>
      <c r="BF19" s="61"/>
      <c r="BG19" s="61"/>
      <c r="BH19" s="61"/>
      <c r="BI19" s="61"/>
      <c r="BJ19" s="81"/>
      <c r="BK19" s="81"/>
      <c r="BL19" s="81"/>
      <c r="BM19" s="81"/>
      <c r="BN19" s="82"/>
      <c r="BO19" s="82"/>
      <c r="BP19" s="82"/>
      <c r="BQ19" s="82"/>
      <c r="BR19" s="82"/>
      <c r="BS19" s="81"/>
      <c r="BT19" s="81"/>
      <c r="BU19" s="81"/>
      <c r="BV19" s="81"/>
      <c r="BW19" s="82"/>
      <c r="BX19" s="82"/>
      <c r="BY19" s="82"/>
      <c r="BZ19" s="82"/>
      <c r="CA19" s="81"/>
    </row>
    <row r="20" spans="1:79" s="2" customFormat="1" ht="15" customHeight="1">
      <c r="A20" s="8" t="s">
        <v>70</v>
      </c>
      <c r="B20" s="9" t="s">
        <v>71</v>
      </c>
      <c r="C20" s="11"/>
      <c r="D20" s="11">
        <v>54157</v>
      </c>
      <c r="E20" s="11"/>
      <c r="F20" s="11"/>
      <c r="G20" s="11"/>
      <c r="H20" s="92"/>
      <c r="I20" s="103"/>
      <c r="J20" s="81"/>
      <c r="K20" s="81"/>
      <c r="L20" s="81"/>
      <c r="M20" s="82"/>
      <c r="N20" s="82"/>
      <c r="O20" s="82"/>
      <c r="P20" s="82"/>
      <c r="Q20" s="82"/>
      <c r="R20" s="81"/>
      <c r="S20" s="81"/>
      <c r="T20" s="81"/>
      <c r="U20" s="81"/>
      <c r="V20" s="82"/>
      <c r="W20" s="82"/>
      <c r="X20" s="82"/>
      <c r="Y20" s="82"/>
      <c r="Z20" s="81"/>
      <c r="AA20" s="81"/>
      <c r="AB20" s="81"/>
      <c r="AC20" s="81"/>
      <c r="AD20" s="81"/>
      <c r="AE20" s="82"/>
      <c r="AF20" s="82"/>
      <c r="AG20" s="82"/>
      <c r="AH20" s="82"/>
      <c r="AI20" s="12"/>
      <c r="AJ20" s="62"/>
      <c r="AK20" s="62"/>
      <c r="AL20" s="62"/>
      <c r="AM20" s="62"/>
      <c r="AN20" s="61"/>
      <c r="AO20" s="61"/>
      <c r="AP20" s="61"/>
      <c r="AQ20" s="61"/>
      <c r="AR20" s="62"/>
      <c r="AS20" s="62"/>
      <c r="AT20" s="62"/>
      <c r="AU20" s="62"/>
      <c r="AV20" s="62"/>
      <c r="AW20" s="61"/>
      <c r="AX20" s="61"/>
      <c r="AY20" s="61"/>
      <c r="AZ20" s="61"/>
      <c r="BA20" s="62"/>
      <c r="BB20" s="62">
        <v>54157</v>
      </c>
      <c r="BC20" s="62"/>
      <c r="BD20" s="62"/>
      <c r="BE20" s="62"/>
      <c r="BF20" s="61"/>
      <c r="BG20" s="61"/>
      <c r="BH20" s="61"/>
      <c r="BI20" s="61"/>
      <c r="BJ20" s="81"/>
      <c r="BK20" s="81"/>
      <c r="BL20" s="81"/>
      <c r="BM20" s="81"/>
      <c r="BN20" s="82"/>
      <c r="BO20" s="82"/>
      <c r="BP20" s="82"/>
      <c r="BQ20" s="82"/>
      <c r="BR20" s="82"/>
      <c r="BS20" s="81"/>
      <c r="BT20" s="81"/>
      <c r="BU20" s="81"/>
      <c r="BV20" s="81"/>
      <c r="BW20" s="82"/>
      <c r="BX20" s="82"/>
      <c r="BY20" s="82"/>
      <c r="BZ20" s="82"/>
      <c r="CA20" s="81"/>
    </row>
    <row r="21" spans="1:79" s="2" customFormat="1" ht="15" customHeight="1">
      <c r="A21" s="8" t="s">
        <v>72</v>
      </c>
      <c r="B21" s="9" t="s">
        <v>73</v>
      </c>
      <c r="C21" s="11"/>
      <c r="D21" s="11">
        <v>334496</v>
      </c>
      <c r="E21" s="11"/>
      <c r="F21" s="11"/>
      <c r="G21" s="11"/>
      <c r="H21" s="92"/>
      <c r="I21" s="103"/>
      <c r="J21" s="81"/>
      <c r="K21" s="81"/>
      <c r="L21" s="81"/>
      <c r="M21" s="82"/>
      <c r="N21" s="82"/>
      <c r="O21" s="82"/>
      <c r="P21" s="82"/>
      <c r="Q21" s="82"/>
      <c r="R21" s="81"/>
      <c r="S21" s="81"/>
      <c r="T21" s="81"/>
      <c r="U21" s="81"/>
      <c r="V21" s="82"/>
      <c r="W21" s="82"/>
      <c r="X21" s="82"/>
      <c r="Y21" s="82"/>
      <c r="Z21" s="81"/>
      <c r="AA21" s="81"/>
      <c r="AB21" s="81"/>
      <c r="AC21" s="81"/>
      <c r="AD21" s="81"/>
      <c r="AE21" s="82"/>
      <c r="AF21" s="82"/>
      <c r="AG21" s="82"/>
      <c r="AH21" s="82"/>
      <c r="AI21" s="12"/>
      <c r="AJ21" s="62"/>
      <c r="AK21" s="62"/>
      <c r="AL21" s="62"/>
      <c r="AM21" s="62"/>
      <c r="AN21" s="61"/>
      <c r="AO21" s="61">
        <v>100000</v>
      </c>
      <c r="AP21" s="61">
        <v>50000</v>
      </c>
      <c r="AQ21" s="61">
        <v>50000</v>
      </c>
      <c r="AR21" s="62"/>
      <c r="AS21" s="62"/>
      <c r="AT21" s="62"/>
      <c r="AU21" s="62">
        <v>134496</v>
      </c>
      <c r="AV21" s="62"/>
      <c r="AW21" s="61"/>
      <c r="AX21" s="61"/>
      <c r="AY21" s="61"/>
      <c r="AZ21" s="61"/>
      <c r="BA21" s="62"/>
      <c r="BB21" s="62"/>
      <c r="BC21" s="62"/>
      <c r="BD21" s="62"/>
      <c r="BE21" s="62"/>
      <c r="BF21" s="61"/>
      <c r="BG21" s="61"/>
      <c r="BH21" s="61"/>
      <c r="BI21" s="61"/>
      <c r="BJ21" s="81"/>
      <c r="BK21" s="81"/>
      <c r="BL21" s="81"/>
      <c r="BM21" s="81"/>
      <c r="BN21" s="82"/>
      <c r="BO21" s="82"/>
      <c r="BP21" s="82"/>
      <c r="BQ21" s="82"/>
      <c r="BR21" s="82"/>
      <c r="BS21" s="81"/>
      <c r="BT21" s="81"/>
      <c r="BU21" s="81"/>
      <c r="BV21" s="81"/>
      <c r="BW21" s="82"/>
      <c r="BX21" s="82"/>
      <c r="BY21" s="82"/>
      <c r="BZ21" s="82"/>
      <c r="CA21" s="81"/>
    </row>
    <row r="22" spans="1:79" s="2" customFormat="1" ht="15" customHeight="1">
      <c r="A22" s="8" t="s">
        <v>74</v>
      </c>
      <c r="B22" s="9" t="s">
        <v>75</v>
      </c>
      <c r="C22" s="11"/>
      <c r="D22" s="11">
        <v>24995</v>
      </c>
      <c r="E22" s="11"/>
      <c r="F22" s="11"/>
      <c r="G22" s="11"/>
      <c r="H22" s="92"/>
      <c r="I22" s="103"/>
      <c r="J22" s="81"/>
      <c r="K22" s="81"/>
      <c r="L22" s="81"/>
      <c r="M22" s="82"/>
      <c r="N22" s="82"/>
      <c r="O22" s="82"/>
      <c r="P22" s="82"/>
      <c r="Q22" s="82"/>
      <c r="R22" s="81"/>
      <c r="S22" s="81"/>
      <c r="T22" s="81"/>
      <c r="U22" s="81"/>
      <c r="V22" s="82"/>
      <c r="W22" s="82"/>
      <c r="X22" s="82"/>
      <c r="Y22" s="82"/>
      <c r="Z22" s="81"/>
      <c r="AA22" s="81"/>
      <c r="AB22" s="81"/>
      <c r="AC22" s="81"/>
      <c r="AD22" s="81"/>
      <c r="AE22" s="82"/>
      <c r="AF22" s="82"/>
      <c r="AG22" s="82"/>
      <c r="AH22" s="82"/>
      <c r="AI22" s="12"/>
      <c r="AJ22" s="62"/>
      <c r="AK22" s="62"/>
      <c r="AL22" s="62"/>
      <c r="AM22" s="62"/>
      <c r="AN22" s="61"/>
      <c r="AO22" s="61"/>
      <c r="AP22" s="61"/>
      <c r="AQ22" s="61"/>
      <c r="AR22" s="62"/>
      <c r="AS22" s="62"/>
      <c r="AT22" s="62"/>
      <c r="AU22" s="62"/>
      <c r="AV22" s="62"/>
      <c r="AW22" s="61"/>
      <c r="AX22" s="61"/>
      <c r="AY22" s="61"/>
      <c r="AZ22" s="61"/>
      <c r="BA22" s="62"/>
      <c r="BB22" s="62"/>
      <c r="BC22" s="62">
        <v>24995</v>
      </c>
      <c r="BD22" s="62"/>
      <c r="BE22" s="62"/>
      <c r="BF22" s="61"/>
      <c r="BG22" s="61"/>
      <c r="BH22" s="61"/>
      <c r="BI22" s="61"/>
      <c r="BJ22" s="81"/>
      <c r="BK22" s="81"/>
      <c r="BL22" s="81"/>
      <c r="BM22" s="81"/>
      <c r="BN22" s="82"/>
      <c r="BO22" s="82"/>
      <c r="BP22" s="82"/>
      <c r="BQ22" s="82"/>
      <c r="BR22" s="82"/>
      <c r="BS22" s="81"/>
      <c r="BT22" s="81"/>
      <c r="BU22" s="81"/>
      <c r="BV22" s="81"/>
      <c r="BW22" s="82"/>
      <c r="BX22" s="82"/>
      <c r="BY22" s="82"/>
      <c r="BZ22" s="82"/>
      <c r="CA22" s="81"/>
    </row>
    <row r="23" spans="1:79" s="2" customFormat="1" ht="15" customHeight="1">
      <c r="A23" s="8" t="s">
        <v>48</v>
      </c>
      <c r="B23" s="9" t="s">
        <v>49</v>
      </c>
      <c r="C23" s="11"/>
      <c r="D23" s="11">
        <v>11960</v>
      </c>
      <c r="E23" s="11"/>
      <c r="F23" s="11"/>
      <c r="G23" s="11"/>
      <c r="H23" s="92"/>
      <c r="I23" s="103"/>
      <c r="J23" s="81"/>
      <c r="K23" s="81"/>
      <c r="L23" s="81"/>
      <c r="M23" s="82"/>
      <c r="N23" s="82"/>
      <c r="O23" s="82"/>
      <c r="P23" s="82"/>
      <c r="Q23" s="82"/>
      <c r="R23" s="81"/>
      <c r="S23" s="81"/>
      <c r="T23" s="81"/>
      <c r="U23" s="81"/>
      <c r="V23" s="82"/>
      <c r="W23" s="82"/>
      <c r="X23" s="82"/>
      <c r="Y23" s="82"/>
      <c r="Z23" s="81"/>
      <c r="AA23" s="81"/>
      <c r="AB23" s="81"/>
      <c r="AC23" s="81"/>
      <c r="AD23" s="81"/>
      <c r="AE23" s="82"/>
      <c r="AF23" s="82"/>
      <c r="AG23" s="82"/>
      <c r="AH23" s="82"/>
      <c r="AI23" s="12"/>
      <c r="AJ23" s="62"/>
      <c r="AK23" s="62"/>
      <c r="AL23" s="62"/>
      <c r="AM23" s="62">
        <v>11960</v>
      </c>
      <c r="AN23" s="61"/>
      <c r="AO23" s="61"/>
      <c r="AP23" s="61"/>
      <c r="AQ23" s="61"/>
      <c r="AR23" s="62"/>
      <c r="AS23" s="62"/>
      <c r="AT23" s="62"/>
      <c r="AU23" s="62"/>
      <c r="AV23" s="62"/>
      <c r="AW23" s="61"/>
      <c r="AX23" s="61"/>
      <c r="AY23" s="61"/>
      <c r="AZ23" s="61"/>
      <c r="BA23" s="62"/>
      <c r="BB23" s="62"/>
      <c r="BC23" s="62"/>
      <c r="BD23" s="62"/>
      <c r="BE23" s="62"/>
      <c r="BF23" s="61"/>
      <c r="BG23" s="61"/>
      <c r="BH23" s="61"/>
      <c r="BI23" s="61"/>
      <c r="BJ23" s="81"/>
      <c r="BK23" s="81"/>
      <c r="BL23" s="81"/>
      <c r="BM23" s="81"/>
      <c r="BN23" s="82"/>
      <c r="BO23" s="82"/>
      <c r="BP23" s="82"/>
      <c r="BQ23" s="82"/>
      <c r="BR23" s="82"/>
      <c r="BS23" s="81"/>
      <c r="BT23" s="81"/>
      <c r="BU23" s="81"/>
      <c r="BV23" s="81"/>
      <c r="BW23" s="82"/>
      <c r="BX23" s="82"/>
      <c r="BY23" s="82"/>
      <c r="BZ23" s="82"/>
      <c r="CA23" s="81"/>
    </row>
    <row r="24" spans="1:79" s="2" customFormat="1" ht="15" customHeight="1">
      <c r="A24" s="8" t="s">
        <v>76</v>
      </c>
      <c r="B24" s="9" t="s">
        <v>77</v>
      </c>
      <c r="C24" s="11"/>
      <c r="D24" s="11">
        <v>99820</v>
      </c>
      <c r="E24" s="11"/>
      <c r="F24" s="11"/>
      <c r="G24" s="11"/>
      <c r="H24" s="92"/>
      <c r="I24" s="103"/>
      <c r="J24" s="81"/>
      <c r="K24" s="81"/>
      <c r="L24" s="81"/>
      <c r="M24" s="82"/>
      <c r="N24" s="82"/>
      <c r="O24" s="82"/>
      <c r="P24" s="82"/>
      <c r="Q24" s="82"/>
      <c r="R24" s="81"/>
      <c r="S24" s="81"/>
      <c r="T24" s="81"/>
      <c r="U24" s="81"/>
      <c r="V24" s="82"/>
      <c r="W24" s="82"/>
      <c r="X24" s="82"/>
      <c r="Y24" s="82"/>
      <c r="Z24" s="81"/>
      <c r="AA24" s="81"/>
      <c r="AB24" s="81"/>
      <c r="AC24" s="81"/>
      <c r="AD24" s="81"/>
      <c r="AE24" s="82"/>
      <c r="AF24" s="82"/>
      <c r="AG24" s="82"/>
      <c r="AH24" s="82"/>
      <c r="AI24" s="12"/>
      <c r="AJ24" s="62"/>
      <c r="AK24" s="62"/>
      <c r="AL24" s="62"/>
      <c r="AM24" s="62"/>
      <c r="AN24" s="61"/>
      <c r="AO24" s="61"/>
      <c r="AP24" s="61"/>
      <c r="AQ24" s="61"/>
      <c r="AR24" s="62"/>
      <c r="AS24" s="62"/>
      <c r="AT24" s="62"/>
      <c r="AU24" s="62"/>
      <c r="AV24" s="62"/>
      <c r="AW24" s="61"/>
      <c r="AX24" s="61"/>
      <c r="AY24" s="61"/>
      <c r="AZ24" s="61"/>
      <c r="BA24" s="62"/>
      <c r="BB24" s="62"/>
      <c r="BC24" s="62"/>
      <c r="BD24" s="62"/>
      <c r="BE24" s="62"/>
      <c r="BF24" s="61">
        <v>99820</v>
      </c>
      <c r="BG24" s="61"/>
      <c r="BH24" s="61"/>
      <c r="BI24" s="61"/>
      <c r="BJ24" s="81"/>
      <c r="BK24" s="81"/>
      <c r="BL24" s="81"/>
      <c r="BM24" s="81"/>
      <c r="BN24" s="82"/>
      <c r="BO24" s="82"/>
      <c r="BP24" s="82"/>
      <c r="BQ24" s="82"/>
      <c r="BR24" s="82"/>
      <c r="BS24" s="81"/>
      <c r="BT24" s="81"/>
      <c r="BU24" s="81"/>
      <c r="BV24" s="81"/>
      <c r="BW24" s="82"/>
      <c r="BX24" s="82"/>
      <c r="BY24" s="82"/>
      <c r="BZ24" s="82"/>
      <c r="CA24" s="81"/>
    </row>
    <row r="25" spans="1:79" s="2" customFormat="1" ht="15" customHeight="1">
      <c r="A25" s="8" t="s">
        <v>78</v>
      </c>
      <c r="B25" s="9" t="s">
        <v>79</v>
      </c>
      <c r="C25" s="11"/>
      <c r="D25" s="11">
        <v>94927</v>
      </c>
      <c r="E25" s="11"/>
      <c r="F25" s="11"/>
      <c r="G25" s="11"/>
      <c r="H25" s="92"/>
      <c r="I25" s="103"/>
      <c r="J25" s="81"/>
      <c r="K25" s="81"/>
      <c r="L25" s="81"/>
      <c r="M25" s="82"/>
      <c r="N25" s="82"/>
      <c r="O25" s="82"/>
      <c r="P25" s="82"/>
      <c r="Q25" s="82"/>
      <c r="R25" s="81"/>
      <c r="S25" s="81"/>
      <c r="T25" s="81"/>
      <c r="U25" s="81"/>
      <c r="V25" s="82"/>
      <c r="W25" s="82"/>
      <c r="X25" s="82"/>
      <c r="Y25" s="82"/>
      <c r="Z25" s="81"/>
      <c r="AA25" s="81"/>
      <c r="AB25" s="81"/>
      <c r="AC25" s="81"/>
      <c r="AD25" s="81"/>
      <c r="AE25" s="82"/>
      <c r="AF25" s="82"/>
      <c r="AG25" s="82"/>
      <c r="AH25" s="82"/>
      <c r="AI25" s="12"/>
      <c r="AJ25" s="62"/>
      <c r="AK25" s="62"/>
      <c r="AL25" s="62"/>
      <c r="AM25" s="62"/>
      <c r="AN25" s="61"/>
      <c r="AO25" s="61"/>
      <c r="AP25" s="61"/>
      <c r="AQ25" s="61"/>
      <c r="AR25" s="62"/>
      <c r="AS25" s="62"/>
      <c r="AT25" s="62"/>
      <c r="AU25" s="62"/>
      <c r="AV25" s="62"/>
      <c r="AW25" s="61"/>
      <c r="AX25" s="61"/>
      <c r="AY25" s="61"/>
      <c r="AZ25" s="61"/>
      <c r="BA25" s="62"/>
      <c r="BB25" s="62">
        <v>50000</v>
      </c>
      <c r="BC25" s="62">
        <v>44927</v>
      </c>
      <c r="BD25" s="62"/>
      <c r="BE25" s="62"/>
      <c r="BF25" s="61"/>
      <c r="BG25" s="61"/>
      <c r="BH25" s="61"/>
      <c r="BI25" s="61"/>
      <c r="BJ25" s="81"/>
      <c r="BK25" s="81"/>
      <c r="BL25" s="81"/>
      <c r="BM25" s="81"/>
      <c r="BN25" s="82"/>
      <c r="BO25" s="82"/>
      <c r="BP25" s="82"/>
      <c r="BQ25" s="82"/>
      <c r="BR25" s="82"/>
      <c r="BS25" s="81"/>
      <c r="BT25" s="81"/>
      <c r="BU25" s="81"/>
      <c r="BV25" s="81"/>
      <c r="BW25" s="82"/>
      <c r="BX25" s="82"/>
      <c r="BY25" s="82"/>
      <c r="BZ25" s="82"/>
      <c r="CA25" s="81"/>
    </row>
    <row r="26" spans="1:79" s="2" customFormat="1" ht="15" customHeight="1">
      <c r="A26" s="8" t="s">
        <v>82</v>
      </c>
      <c r="B26" s="9" t="s">
        <v>83</v>
      </c>
      <c r="C26" s="11"/>
      <c r="D26" s="11">
        <v>17050</v>
      </c>
      <c r="E26" s="11"/>
      <c r="F26" s="11"/>
      <c r="G26" s="11"/>
      <c r="H26" s="92"/>
      <c r="I26" s="103"/>
      <c r="J26" s="81"/>
      <c r="K26" s="81"/>
      <c r="L26" s="81"/>
      <c r="M26" s="82"/>
      <c r="N26" s="82"/>
      <c r="O26" s="82"/>
      <c r="P26" s="82"/>
      <c r="Q26" s="82"/>
      <c r="R26" s="81"/>
      <c r="S26" s="81"/>
      <c r="T26" s="81"/>
      <c r="U26" s="81"/>
      <c r="V26" s="82"/>
      <c r="W26" s="82"/>
      <c r="X26" s="82"/>
      <c r="Y26" s="82"/>
      <c r="Z26" s="81"/>
      <c r="AA26" s="81"/>
      <c r="AB26" s="81"/>
      <c r="AC26" s="81"/>
      <c r="AD26" s="81"/>
      <c r="AE26" s="82"/>
      <c r="AF26" s="82"/>
      <c r="AG26" s="82"/>
      <c r="AH26" s="82"/>
      <c r="AI26" s="12"/>
      <c r="AJ26" s="62"/>
      <c r="AK26" s="62"/>
      <c r="AL26" s="62"/>
      <c r="AM26" s="62"/>
      <c r="AN26" s="61"/>
      <c r="AO26" s="61"/>
      <c r="AP26" s="61">
        <v>10000</v>
      </c>
      <c r="AQ26" s="61"/>
      <c r="AR26" s="62">
        <v>7050</v>
      </c>
      <c r="AS26" s="62"/>
      <c r="AT26" s="62"/>
      <c r="AU26" s="62"/>
      <c r="AV26" s="62"/>
      <c r="AW26" s="61"/>
      <c r="AX26" s="61"/>
      <c r="AY26" s="61"/>
      <c r="AZ26" s="61"/>
      <c r="BA26" s="62"/>
      <c r="BB26" s="62"/>
      <c r="BC26" s="62"/>
      <c r="BD26" s="62"/>
      <c r="BE26" s="62"/>
      <c r="BF26" s="61"/>
      <c r="BG26" s="61"/>
      <c r="BH26" s="61"/>
      <c r="BI26" s="61"/>
      <c r="BJ26" s="81"/>
      <c r="BK26" s="81"/>
      <c r="BL26" s="81"/>
      <c r="BM26" s="81"/>
      <c r="BN26" s="82"/>
      <c r="BO26" s="82"/>
      <c r="BP26" s="82"/>
      <c r="BQ26" s="82"/>
      <c r="BR26" s="82"/>
      <c r="BS26" s="81"/>
      <c r="BT26" s="81"/>
      <c r="BU26" s="81"/>
      <c r="BV26" s="81"/>
      <c r="BW26" s="82"/>
      <c r="BX26" s="82"/>
      <c r="BY26" s="82"/>
      <c r="BZ26" s="82"/>
      <c r="CA26" s="81"/>
    </row>
    <row r="27" spans="1:79" s="2" customFormat="1" ht="15" customHeight="1">
      <c r="A27" s="8" t="s">
        <v>52</v>
      </c>
      <c r="B27" s="9" t="s">
        <v>53</v>
      </c>
      <c r="C27" s="11"/>
      <c r="D27" s="11">
        <v>22773</v>
      </c>
      <c r="E27" s="11"/>
      <c r="F27" s="11"/>
      <c r="G27" s="11"/>
      <c r="H27" s="92"/>
      <c r="I27" s="103"/>
      <c r="J27" s="81"/>
      <c r="K27" s="81"/>
      <c r="L27" s="81"/>
      <c r="M27" s="82"/>
      <c r="N27" s="82"/>
      <c r="O27" s="82"/>
      <c r="P27" s="82"/>
      <c r="Q27" s="82"/>
      <c r="R27" s="81"/>
      <c r="S27" s="81"/>
      <c r="T27" s="81"/>
      <c r="U27" s="81"/>
      <c r="V27" s="82"/>
      <c r="W27" s="82"/>
      <c r="X27" s="82"/>
      <c r="Y27" s="82"/>
      <c r="Z27" s="81"/>
      <c r="AA27" s="81"/>
      <c r="AB27" s="81"/>
      <c r="AC27" s="81"/>
      <c r="AD27" s="81"/>
      <c r="AE27" s="82"/>
      <c r="AF27" s="82"/>
      <c r="AG27" s="82"/>
      <c r="AH27" s="82"/>
      <c r="AI27" s="12"/>
      <c r="AJ27" s="62"/>
      <c r="AK27" s="62"/>
      <c r="AL27" s="62"/>
      <c r="AM27" s="62"/>
      <c r="AN27" s="61"/>
      <c r="AO27" s="61"/>
      <c r="AP27" s="61"/>
      <c r="AQ27" s="61"/>
      <c r="AR27" s="62"/>
      <c r="AS27" s="62"/>
      <c r="AT27" s="62"/>
      <c r="AU27" s="62"/>
      <c r="AV27" s="62"/>
      <c r="AW27" s="61"/>
      <c r="AX27" s="61"/>
      <c r="AY27" s="61"/>
      <c r="AZ27" s="61"/>
      <c r="BA27" s="62"/>
      <c r="BB27" s="62"/>
      <c r="BC27" s="62"/>
      <c r="BD27" s="62"/>
      <c r="BE27" s="62">
        <v>22773</v>
      </c>
      <c r="BF27" s="61"/>
      <c r="BG27" s="61"/>
      <c r="BH27" s="61"/>
      <c r="BI27" s="61"/>
      <c r="BJ27" s="81"/>
      <c r="BK27" s="81"/>
      <c r="BL27" s="81"/>
      <c r="BM27" s="81"/>
      <c r="BN27" s="82"/>
      <c r="BO27" s="82"/>
      <c r="BP27" s="82"/>
      <c r="BQ27" s="82"/>
      <c r="BR27" s="82"/>
      <c r="BS27" s="81"/>
      <c r="BT27" s="81"/>
      <c r="BU27" s="81"/>
      <c r="BV27" s="81"/>
      <c r="BW27" s="82"/>
      <c r="BX27" s="82"/>
      <c r="BY27" s="82"/>
      <c r="BZ27" s="82"/>
      <c r="CA27" s="81"/>
    </row>
    <row r="28" spans="1:79" s="2" customFormat="1" ht="15" customHeight="1">
      <c r="A28" s="8" t="s">
        <v>54</v>
      </c>
      <c r="B28" s="9" t="s">
        <v>55</v>
      </c>
      <c r="C28" s="11"/>
      <c r="D28" s="11"/>
      <c r="E28" s="11">
        <v>880859</v>
      </c>
      <c r="F28" s="11"/>
      <c r="G28" s="11"/>
      <c r="H28" s="92"/>
      <c r="I28" s="103"/>
      <c r="J28" s="81"/>
      <c r="K28" s="81"/>
      <c r="L28" s="81"/>
      <c r="M28" s="82"/>
      <c r="N28" s="82"/>
      <c r="O28" s="82"/>
      <c r="P28" s="82"/>
      <c r="Q28" s="82"/>
      <c r="R28" s="81"/>
      <c r="S28" s="81"/>
      <c r="T28" s="81"/>
      <c r="U28" s="81"/>
      <c r="V28" s="82"/>
      <c r="W28" s="82"/>
      <c r="X28" s="82"/>
      <c r="Y28" s="82"/>
      <c r="Z28" s="81"/>
      <c r="AA28" s="81"/>
      <c r="AB28" s="81"/>
      <c r="AC28" s="81"/>
      <c r="AD28" s="81"/>
      <c r="AE28" s="82"/>
      <c r="AF28" s="82"/>
      <c r="AG28" s="82"/>
      <c r="AH28" s="82"/>
      <c r="AI28" s="12"/>
      <c r="AJ28" s="62"/>
      <c r="AK28" s="62"/>
      <c r="AL28" s="62"/>
      <c r="AM28" s="62"/>
      <c r="AN28" s="61"/>
      <c r="AO28" s="61"/>
      <c r="AP28" s="61"/>
      <c r="AQ28" s="61"/>
      <c r="AR28" s="62"/>
      <c r="AS28" s="62"/>
      <c r="AT28" s="62"/>
      <c r="AU28" s="62"/>
      <c r="AV28" s="62"/>
      <c r="AW28" s="61"/>
      <c r="AX28" s="61"/>
      <c r="AY28" s="61"/>
      <c r="AZ28" s="61"/>
      <c r="BA28" s="62"/>
      <c r="BB28" s="62">
        <v>200000</v>
      </c>
      <c r="BC28" s="62">
        <v>200000</v>
      </c>
      <c r="BD28" s="62">
        <v>200000</v>
      </c>
      <c r="BE28" s="62">
        <v>200000</v>
      </c>
      <c r="BF28" s="61">
        <v>80859</v>
      </c>
      <c r="BG28" s="61"/>
      <c r="BH28" s="61"/>
      <c r="BI28" s="61"/>
      <c r="BJ28" s="81"/>
      <c r="BK28" s="81"/>
      <c r="BL28" s="81"/>
      <c r="BM28" s="81"/>
      <c r="BN28" s="82"/>
      <c r="BO28" s="82"/>
      <c r="BP28" s="82"/>
      <c r="BQ28" s="82"/>
      <c r="BR28" s="82"/>
      <c r="BS28" s="81"/>
      <c r="BT28" s="81"/>
      <c r="BU28" s="81"/>
      <c r="BV28" s="81"/>
      <c r="BW28" s="82"/>
      <c r="BX28" s="82"/>
      <c r="BY28" s="82"/>
      <c r="BZ28" s="82"/>
      <c r="CA28" s="81"/>
    </row>
    <row r="29" spans="1:79" s="2" customFormat="1" ht="15" customHeight="1">
      <c r="A29" s="8" t="s">
        <v>56</v>
      </c>
      <c r="B29" s="9" t="s">
        <v>57</v>
      </c>
      <c r="C29" s="11"/>
      <c r="D29" s="11"/>
      <c r="E29" s="11"/>
      <c r="F29" s="11">
        <v>178930</v>
      </c>
      <c r="G29" s="11"/>
      <c r="H29" s="92"/>
      <c r="I29" s="103"/>
      <c r="J29" s="81"/>
      <c r="K29" s="81"/>
      <c r="L29" s="81"/>
      <c r="M29" s="82"/>
      <c r="N29" s="82"/>
      <c r="O29" s="82"/>
      <c r="P29" s="82"/>
      <c r="Q29" s="82"/>
      <c r="R29" s="81"/>
      <c r="S29" s="81"/>
      <c r="T29" s="81"/>
      <c r="U29" s="81"/>
      <c r="V29" s="82"/>
      <c r="W29" s="82"/>
      <c r="X29" s="82"/>
      <c r="Y29" s="82"/>
      <c r="Z29" s="81"/>
      <c r="AA29" s="81"/>
      <c r="AB29" s="81"/>
      <c r="AC29" s="81"/>
      <c r="AD29" s="81"/>
      <c r="AE29" s="82"/>
      <c r="AF29" s="82"/>
      <c r="AG29" s="82"/>
      <c r="AH29" s="82"/>
      <c r="AI29" s="12"/>
      <c r="AJ29" s="62"/>
      <c r="AK29" s="62"/>
      <c r="AL29" s="62"/>
      <c r="AM29" s="62"/>
      <c r="AN29" s="61"/>
      <c r="AO29" s="61"/>
      <c r="AP29" s="61"/>
      <c r="AQ29" s="61"/>
      <c r="AR29" s="62"/>
      <c r="AS29" s="62">
        <v>60000</v>
      </c>
      <c r="AT29" s="62"/>
      <c r="AU29" s="62"/>
      <c r="AV29" s="62"/>
      <c r="AW29" s="61"/>
      <c r="AX29" s="61"/>
      <c r="AY29" s="61"/>
      <c r="AZ29" s="61"/>
      <c r="BA29" s="62"/>
      <c r="BB29" s="62">
        <v>60000</v>
      </c>
      <c r="BC29" s="62"/>
      <c r="BD29" s="62"/>
      <c r="BE29" s="62">
        <v>58930</v>
      </c>
      <c r="BF29" s="61"/>
      <c r="BG29" s="61"/>
      <c r="BH29" s="61"/>
      <c r="BI29" s="61"/>
      <c r="BJ29" s="81"/>
      <c r="BK29" s="81"/>
      <c r="BL29" s="81"/>
      <c r="BM29" s="81"/>
      <c r="BN29" s="82"/>
      <c r="BO29" s="82"/>
      <c r="BP29" s="82"/>
      <c r="BQ29" s="82"/>
      <c r="BR29" s="82"/>
      <c r="BS29" s="81"/>
      <c r="BT29" s="81"/>
      <c r="BU29" s="81"/>
      <c r="BV29" s="81"/>
      <c r="BW29" s="82"/>
      <c r="BX29" s="82"/>
      <c r="BY29" s="82"/>
      <c r="BZ29" s="82"/>
      <c r="CA29" s="81"/>
    </row>
    <row r="30" spans="1:79" s="2" customFormat="1" ht="15" customHeight="1">
      <c r="A30" s="8" t="s">
        <v>80</v>
      </c>
      <c r="B30" s="9" t="s">
        <v>101</v>
      </c>
      <c r="C30" s="11"/>
      <c r="D30" s="11"/>
      <c r="E30" s="11"/>
      <c r="F30" s="11"/>
      <c r="G30" s="11"/>
      <c r="H30" s="92"/>
      <c r="I30" s="103"/>
      <c r="J30" s="81"/>
      <c r="K30" s="81"/>
      <c r="L30" s="81"/>
      <c r="M30" s="82"/>
      <c r="N30" s="82"/>
      <c r="O30" s="82"/>
      <c r="P30" s="82"/>
      <c r="Q30" s="82"/>
      <c r="R30" s="81"/>
      <c r="S30" s="81"/>
      <c r="T30" s="81"/>
      <c r="U30" s="81"/>
      <c r="V30" s="82"/>
      <c r="W30" s="82"/>
      <c r="X30" s="82"/>
      <c r="Y30" s="82"/>
      <c r="Z30" s="81"/>
      <c r="AA30" s="81"/>
      <c r="AB30" s="81"/>
      <c r="AC30" s="81"/>
      <c r="AD30" s="81"/>
      <c r="AE30" s="82"/>
      <c r="AF30" s="82"/>
      <c r="AG30" s="82"/>
      <c r="AH30" s="82"/>
      <c r="AI30" s="12"/>
      <c r="AJ30" s="62"/>
      <c r="AK30" s="62"/>
      <c r="AL30" s="62"/>
      <c r="AM30" s="62"/>
      <c r="AN30" s="61"/>
      <c r="AO30" s="61"/>
      <c r="AP30" s="61"/>
      <c r="AQ30" s="61"/>
      <c r="AR30" s="62"/>
      <c r="AS30" s="62"/>
      <c r="AT30" s="62"/>
      <c r="AU30" s="62"/>
      <c r="AV30" s="62"/>
      <c r="AW30" s="61"/>
      <c r="AX30" s="61"/>
      <c r="AY30" s="61"/>
      <c r="AZ30" s="61"/>
      <c r="BA30" s="62"/>
      <c r="BB30" s="62"/>
      <c r="BC30" s="62"/>
      <c r="BD30" s="62"/>
      <c r="BE30" s="62"/>
      <c r="BF30" s="61"/>
      <c r="BG30" s="61"/>
      <c r="BH30" s="61"/>
      <c r="BI30" s="61"/>
      <c r="BJ30" s="81"/>
      <c r="BK30" s="81"/>
      <c r="BL30" s="81"/>
      <c r="BM30" s="81"/>
      <c r="BN30" s="82"/>
      <c r="BO30" s="82"/>
      <c r="BP30" s="82"/>
      <c r="BQ30" s="82"/>
      <c r="BR30" s="82"/>
      <c r="BS30" s="81"/>
      <c r="BT30" s="81"/>
      <c r="BU30" s="81"/>
      <c r="BV30" s="81"/>
      <c r="BW30" s="82"/>
      <c r="BX30" s="82"/>
      <c r="BY30" s="82"/>
      <c r="BZ30" s="82"/>
      <c r="CA30" s="81"/>
    </row>
    <row r="31" spans="1:79" s="14" customFormat="1" ht="17.25" customHeight="1" thickBot="1">
      <c r="A31" s="13"/>
      <c r="B31" s="70" t="s">
        <v>65</v>
      </c>
      <c r="C31" s="71">
        <f>SUM(C7:C30)</f>
        <v>876984</v>
      </c>
      <c r="D31" s="71">
        <f>SUM(D7:D30)</f>
        <v>940503</v>
      </c>
      <c r="E31" s="71">
        <f>SUM(E7:E30)</f>
        <v>880859</v>
      </c>
      <c r="F31" s="71">
        <f>SUM(F7:F30)</f>
        <v>178930</v>
      </c>
      <c r="G31" s="71">
        <f>SUM(G7:G30)</f>
        <v>0</v>
      </c>
      <c r="H31" s="92"/>
      <c r="I31" s="12" t="s">
        <v>92</v>
      </c>
      <c r="J31" s="163">
        <f>SUM(J7:L30)</f>
        <v>0</v>
      </c>
      <c r="K31" s="164"/>
      <c r="L31" s="165"/>
      <c r="M31" s="166">
        <f>SUM(M7:Q30)</f>
        <v>0</v>
      </c>
      <c r="N31" s="167"/>
      <c r="O31" s="167"/>
      <c r="P31" s="167"/>
      <c r="Q31" s="168"/>
      <c r="R31" s="163">
        <f>SUM(R7:U30)</f>
        <v>0</v>
      </c>
      <c r="S31" s="164"/>
      <c r="T31" s="164"/>
      <c r="U31" s="165"/>
      <c r="V31" s="166">
        <f>SUM(V7:Y30)</f>
        <v>0</v>
      </c>
      <c r="W31" s="167"/>
      <c r="X31" s="167"/>
      <c r="Y31" s="168"/>
      <c r="Z31" s="163">
        <f>SUM(Z7:AD30)</f>
        <v>0</v>
      </c>
      <c r="AA31" s="164"/>
      <c r="AB31" s="164"/>
      <c r="AC31" s="164"/>
      <c r="AD31" s="165"/>
      <c r="AE31" s="166">
        <f>SUM(AE7:AH30)</f>
        <v>0</v>
      </c>
      <c r="AF31" s="167"/>
      <c r="AG31" s="167"/>
      <c r="AH31" s="168"/>
      <c r="AI31" s="60"/>
      <c r="AJ31" s="104">
        <f>SUM(AJ7:AM30)</f>
        <v>136065</v>
      </c>
      <c r="AK31" s="105"/>
      <c r="AL31" s="105"/>
      <c r="AM31" s="106"/>
      <c r="AN31" s="107">
        <f>SUM(AN7:AQ30)</f>
        <v>510000</v>
      </c>
      <c r="AO31" s="108"/>
      <c r="AP31" s="108"/>
      <c r="AQ31" s="109"/>
      <c r="AR31" s="104">
        <f>SUM(AR7:AV30)</f>
        <v>316050</v>
      </c>
      <c r="AS31" s="105"/>
      <c r="AT31" s="105"/>
      <c r="AU31" s="105"/>
      <c r="AV31" s="106"/>
      <c r="AW31" s="107">
        <f>SUM(AW7:AZ30)</f>
        <v>412728</v>
      </c>
      <c r="AX31" s="108"/>
      <c r="AY31" s="108"/>
      <c r="AZ31" s="109"/>
      <c r="BA31" s="104">
        <f>SUM(BA7:BE30)</f>
        <v>1310293</v>
      </c>
      <c r="BB31" s="105"/>
      <c r="BC31" s="105"/>
      <c r="BD31" s="105"/>
      <c r="BE31" s="106"/>
      <c r="BF31" s="107">
        <f>SUM(BF7:BI30)</f>
        <v>192140</v>
      </c>
      <c r="BG31" s="108"/>
      <c r="BH31" s="108"/>
      <c r="BI31" s="109"/>
      <c r="BJ31" s="163">
        <f>SUM(BJ7:BM30)</f>
        <v>0</v>
      </c>
      <c r="BK31" s="164"/>
      <c r="BL31" s="164"/>
      <c r="BM31" s="165"/>
      <c r="BN31" s="166">
        <f>SUM(BN7:BR30)</f>
        <v>0</v>
      </c>
      <c r="BO31" s="167"/>
      <c r="BP31" s="167"/>
      <c r="BQ31" s="167"/>
      <c r="BR31" s="168"/>
      <c r="BS31" s="163">
        <f>SUM(BS7:BV30)</f>
        <v>0</v>
      </c>
      <c r="BT31" s="164"/>
      <c r="BU31" s="164"/>
      <c r="BV31" s="165"/>
      <c r="BW31" s="166">
        <f>SUM(BW7:BZ30)</f>
        <v>0</v>
      </c>
      <c r="BX31" s="167"/>
      <c r="BY31" s="167"/>
      <c r="BZ31" s="168"/>
      <c r="CA31" s="84"/>
    </row>
    <row r="32" spans="1:79" s="14" customFormat="1" ht="17.25" customHeight="1">
      <c r="A32" s="113"/>
      <c r="B32" s="113" t="s">
        <v>11</v>
      </c>
      <c r="C32" s="115">
        <f>HSV+PSV+Dodavka+Mont+HZS</f>
        <v>2877276</v>
      </c>
      <c r="D32" s="116"/>
      <c r="E32" s="116"/>
      <c r="F32" s="116"/>
      <c r="G32" s="117"/>
      <c r="H32" s="92"/>
      <c r="I32" s="58" t="s">
        <v>93</v>
      </c>
      <c r="J32" s="169">
        <f>SUM(J31:U31)</f>
        <v>0</v>
      </c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>
        <f>SUM(V31:AH31)</f>
        <v>0</v>
      </c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J32" s="121">
        <f>SUM(AJ31:AV31)</f>
        <v>962115</v>
      </c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>
        <f>SUM(AW31:BI31)</f>
        <v>1915161</v>
      </c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69">
        <f>SUM(BJ31:BV31)</f>
        <v>0</v>
      </c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>
        <f>SUM(BW7:CA30)</f>
        <v>0</v>
      </c>
      <c r="BX32" s="169"/>
      <c r="BY32" s="169"/>
      <c r="BZ32" s="169"/>
      <c r="CA32" s="171"/>
    </row>
    <row r="33" spans="1:79" s="14" customFormat="1" ht="17.25" customHeight="1" thickBot="1">
      <c r="A33" s="114"/>
      <c r="B33" s="114"/>
      <c r="C33" s="118"/>
      <c r="D33" s="119"/>
      <c r="E33" s="119"/>
      <c r="F33" s="119"/>
      <c r="G33" s="120"/>
      <c r="H33" s="92"/>
      <c r="I33" s="12" t="s">
        <v>94</v>
      </c>
      <c r="J33" s="169">
        <f>SUM(J32:AH32)</f>
        <v>0</v>
      </c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J33" s="121">
        <f>SUM(AJ32:CA32)</f>
        <v>2877276</v>
      </c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70"/>
    </row>
    <row r="34" spans="1:8" ht="13.5" thickBot="1">
      <c r="A34" s="15"/>
      <c r="B34" s="15"/>
      <c r="C34" s="15"/>
      <c r="D34" s="15"/>
      <c r="E34" s="15"/>
      <c r="F34" s="15"/>
      <c r="G34" s="15"/>
      <c r="H34" s="92"/>
    </row>
    <row r="35" spans="1:79" ht="19.5" customHeight="1" thickBot="1">
      <c r="A35" s="122" t="s">
        <v>88</v>
      </c>
      <c r="B35" s="123"/>
      <c r="C35" s="123"/>
      <c r="D35" s="123"/>
      <c r="E35" s="123"/>
      <c r="F35" s="123"/>
      <c r="G35" s="124"/>
      <c r="H35" s="92"/>
      <c r="I35" s="64" t="s">
        <v>97</v>
      </c>
      <c r="J35" s="125">
        <f>SUM(J33:CA33)</f>
        <v>2877276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7"/>
    </row>
    <row r="36" spans="1:8" ht="4.5" customHeight="1" thickBot="1">
      <c r="A36" s="67"/>
      <c r="B36" s="68"/>
      <c r="C36" s="68"/>
      <c r="D36" s="68"/>
      <c r="E36" s="68"/>
      <c r="F36" s="68"/>
      <c r="G36" s="69"/>
      <c r="H36" s="92"/>
    </row>
    <row r="37" spans="1:8" ht="12.75">
      <c r="A37" s="17" t="s">
        <v>12</v>
      </c>
      <c r="B37" s="18"/>
      <c r="C37" s="19" t="s">
        <v>13</v>
      </c>
      <c r="D37" s="20" t="s">
        <v>14</v>
      </c>
      <c r="E37" s="21" t="s">
        <v>15</v>
      </c>
      <c r="F37" s="22"/>
      <c r="G37" s="23" t="s">
        <v>13</v>
      </c>
      <c r="H37" s="92"/>
    </row>
    <row r="38" spans="1:8" ht="13.5" thickBot="1">
      <c r="A38" s="24"/>
      <c r="B38" s="25"/>
      <c r="C38" s="26">
        <v>0</v>
      </c>
      <c r="D38" s="27">
        <v>0</v>
      </c>
      <c r="E38" s="28">
        <v>0</v>
      </c>
      <c r="F38" s="29"/>
      <c r="G38" s="30">
        <v>0</v>
      </c>
      <c r="H38" s="92"/>
    </row>
    <row r="39" spans="1:8" ht="19.5" customHeight="1" thickBot="1">
      <c r="A39" s="31"/>
      <c r="B39" s="32" t="s">
        <v>16</v>
      </c>
      <c r="C39" s="128">
        <f>SUM(F38:F38)</f>
        <v>0</v>
      </c>
      <c r="D39" s="129"/>
      <c r="E39" s="129"/>
      <c r="F39" s="129"/>
      <c r="G39" s="130"/>
      <c r="H39" s="92"/>
    </row>
    <row r="40" spans="1:8" ht="13.5" thickBot="1">
      <c r="A40" s="33"/>
      <c r="B40" s="33"/>
      <c r="C40" s="33"/>
      <c r="D40" s="33"/>
      <c r="E40" s="33"/>
      <c r="F40" s="33"/>
      <c r="G40" s="33"/>
      <c r="H40" s="92"/>
    </row>
    <row r="41" spans="1:56" ht="19.5" customHeight="1">
      <c r="A41" s="131" t="s">
        <v>4</v>
      </c>
      <c r="B41" s="132"/>
      <c r="C41" s="132"/>
      <c r="D41" s="132"/>
      <c r="E41" s="132"/>
      <c r="F41" s="132"/>
      <c r="G41" s="133"/>
      <c r="H41" s="92"/>
      <c r="AZ41" s="16"/>
      <c r="BA41" s="16"/>
      <c r="BB41" s="16"/>
      <c r="BC41" s="16"/>
      <c r="BD41" s="16"/>
    </row>
    <row r="42" spans="1:8" ht="4.5" customHeight="1" thickBot="1">
      <c r="A42" s="65"/>
      <c r="B42" s="15"/>
      <c r="C42" s="15"/>
      <c r="D42" s="15"/>
      <c r="E42" s="15"/>
      <c r="F42" s="15"/>
      <c r="G42" s="66"/>
      <c r="H42" s="92"/>
    </row>
    <row r="43" spans="1:8" ht="12.75">
      <c r="A43" s="34"/>
      <c r="B43" s="35"/>
      <c r="C43" s="134" t="s">
        <v>14</v>
      </c>
      <c r="D43" s="135"/>
      <c r="E43" s="136" t="s">
        <v>15</v>
      </c>
      <c r="F43" s="137"/>
      <c r="G43" s="138"/>
      <c r="H43" s="92"/>
    </row>
    <row r="44" spans="1:8" ht="13.5" thickBot="1">
      <c r="A44" s="36" t="s">
        <v>61</v>
      </c>
      <c r="B44" s="37"/>
      <c r="C44" s="139">
        <v>19</v>
      </c>
      <c r="D44" s="140"/>
      <c r="E44" s="141">
        <f>C32</f>
        <v>2877276</v>
      </c>
      <c r="F44" s="141"/>
      <c r="G44" s="142"/>
      <c r="H44" s="92"/>
    </row>
    <row r="45" spans="1:8" ht="19.5" customHeight="1" thickBot="1">
      <c r="A45" s="38"/>
      <c r="B45" s="39" t="s">
        <v>62</v>
      </c>
      <c r="C45" s="143">
        <f>C44*E44/100</f>
        <v>546682.44</v>
      </c>
      <c r="D45" s="144"/>
      <c r="E45" s="144"/>
      <c r="F45" s="144"/>
      <c r="G45" s="145"/>
      <c r="H45" s="92"/>
    </row>
    <row r="46" spans="4:8" ht="13.5" thickBot="1">
      <c r="D46" s="40"/>
      <c r="E46" s="41"/>
      <c r="F46" s="41"/>
      <c r="G46" s="42"/>
      <c r="H46" s="92"/>
    </row>
    <row r="47" spans="1:56" ht="19.5" customHeight="1">
      <c r="A47" s="131" t="s">
        <v>63</v>
      </c>
      <c r="B47" s="132"/>
      <c r="C47" s="132"/>
      <c r="D47" s="132"/>
      <c r="E47" s="132"/>
      <c r="F47" s="132"/>
      <c r="G47" s="133"/>
      <c r="H47" s="92"/>
      <c r="AZ47" s="16"/>
      <c r="BA47" s="16"/>
      <c r="BB47" s="16"/>
      <c r="BC47" s="16"/>
      <c r="BD47" s="16"/>
    </row>
    <row r="48" spans="1:8" ht="4.5" customHeight="1" thickBot="1">
      <c r="A48" s="65"/>
      <c r="B48" s="15"/>
      <c r="C48" s="15"/>
      <c r="D48" s="15"/>
      <c r="E48" s="15"/>
      <c r="F48" s="15"/>
      <c r="G48" s="66"/>
      <c r="H48" s="92"/>
    </row>
    <row r="49" spans="1:8" ht="12.75">
      <c r="A49" s="34" t="s">
        <v>64</v>
      </c>
      <c r="B49" s="35"/>
      <c r="C49" s="43"/>
      <c r="D49" s="44"/>
      <c r="E49" s="45"/>
      <c r="F49" s="146">
        <f>C32</f>
        <v>2877276</v>
      </c>
      <c r="G49" s="147"/>
      <c r="H49" s="92"/>
    </row>
    <row r="50" spans="1:8" ht="12.75">
      <c r="A50" s="53" t="s">
        <v>2</v>
      </c>
      <c r="B50" s="54"/>
      <c r="C50" s="55"/>
      <c r="D50" s="56"/>
      <c r="E50" s="57"/>
      <c r="F50" s="148">
        <f>VRN</f>
        <v>0</v>
      </c>
      <c r="G50" s="149"/>
      <c r="H50" s="92"/>
    </row>
    <row r="51" spans="1:8" ht="13.5" thickBot="1">
      <c r="A51" s="46" t="s">
        <v>4</v>
      </c>
      <c r="B51" s="47"/>
      <c r="C51" s="48"/>
      <c r="D51" s="49"/>
      <c r="E51" s="50"/>
      <c r="F51" s="150">
        <f>C45</f>
        <v>546682.44</v>
      </c>
      <c r="G51" s="151"/>
      <c r="H51" s="92"/>
    </row>
    <row r="52" spans="1:8" ht="24" customHeight="1" thickBot="1">
      <c r="A52" s="51"/>
      <c r="B52" s="52" t="s">
        <v>63</v>
      </c>
      <c r="C52" s="152">
        <f>F49+F50+F51</f>
        <v>3423958.44</v>
      </c>
      <c r="D52" s="153"/>
      <c r="E52" s="153"/>
      <c r="F52" s="153"/>
      <c r="G52" s="154"/>
      <c r="H52" s="92"/>
    </row>
    <row r="53" spans="4:8" ht="12.75">
      <c r="D53" s="40"/>
      <c r="E53" s="41"/>
      <c r="F53" s="41"/>
      <c r="G53" s="42"/>
      <c r="H53" s="92"/>
    </row>
    <row r="54" spans="4:7" ht="12.75">
      <c r="D54" s="40"/>
      <c r="E54" s="41"/>
      <c r="F54" s="41"/>
      <c r="G54" s="42"/>
    </row>
    <row r="55" spans="4:7" ht="12.75">
      <c r="D55" s="40"/>
      <c r="E55" s="41"/>
      <c r="F55" s="41"/>
      <c r="G55" s="42"/>
    </row>
    <row r="56" spans="4:7" ht="12.75">
      <c r="D56" s="40"/>
      <c r="E56" s="41"/>
      <c r="F56" s="41"/>
      <c r="G56" s="42"/>
    </row>
    <row r="57" spans="4:7" ht="12.75">
      <c r="D57" s="40"/>
      <c r="E57" s="41"/>
      <c r="F57" s="41"/>
      <c r="G57" s="42"/>
    </row>
    <row r="58" spans="4:7" ht="12.75">
      <c r="D58" s="40"/>
      <c r="E58" s="41"/>
      <c r="F58" s="41"/>
      <c r="G58" s="42"/>
    </row>
    <row r="59" spans="4:7" ht="12.75">
      <c r="D59" s="40"/>
      <c r="E59" s="41"/>
      <c r="F59" s="41"/>
      <c r="G59" s="42"/>
    </row>
    <row r="60" spans="4:7" ht="12.75">
      <c r="D60" s="40"/>
      <c r="E60" s="41"/>
      <c r="F60" s="41"/>
      <c r="G60" s="42"/>
    </row>
    <row r="61" spans="4:7" ht="12.75">
      <c r="D61" s="40"/>
      <c r="E61" s="41"/>
      <c r="F61" s="41"/>
      <c r="G61" s="42"/>
    </row>
    <row r="62" spans="4:7" ht="12.75">
      <c r="D62" s="40"/>
      <c r="E62" s="41"/>
      <c r="F62" s="41"/>
      <c r="G62" s="42"/>
    </row>
    <row r="63" spans="4:7" ht="12.75">
      <c r="D63" s="40"/>
      <c r="E63" s="41"/>
      <c r="F63" s="41"/>
      <c r="G63" s="42"/>
    </row>
    <row r="64" spans="4:7" ht="12.75">
      <c r="D64" s="40"/>
      <c r="E64" s="41"/>
      <c r="F64" s="41"/>
      <c r="G64" s="42"/>
    </row>
    <row r="65" spans="4:7" ht="12.75">
      <c r="D65" s="40"/>
      <c r="E65" s="41"/>
      <c r="F65" s="41"/>
      <c r="G65" s="42"/>
    </row>
    <row r="66" spans="4:7" ht="12.75">
      <c r="D66" s="40"/>
      <c r="E66" s="41"/>
      <c r="F66" s="41"/>
      <c r="G66" s="42"/>
    </row>
    <row r="67" spans="4:7" ht="12.75">
      <c r="D67" s="40"/>
      <c r="E67" s="41"/>
      <c r="F67" s="41"/>
      <c r="G67" s="42"/>
    </row>
    <row r="68" spans="4:7" ht="12.75">
      <c r="D68" s="40"/>
      <c r="E68" s="41"/>
      <c r="F68" s="41"/>
      <c r="G68" s="42"/>
    </row>
    <row r="69" spans="4:7" ht="12.75">
      <c r="D69" s="40"/>
      <c r="E69" s="41"/>
      <c r="F69" s="41"/>
      <c r="G69" s="42"/>
    </row>
    <row r="70" spans="4:7" ht="12.75">
      <c r="D70" s="40"/>
      <c r="E70" s="41"/>
      <c r="F70" s="41"/>
      <c r="G70" s="42"/>
    </row>
    <row r="71" spans="4:7" ht="12.75">
      <c r="D71" s="40"/>
      <c r="E71" s="41"/>
      <c r="F71" s="41"/>
      <c r="G71" s="42"/>
    </row>
    <row r="72" spans="4:7" ht="12.75">
      <c r="D72" s="40"/>
      <c r="E72" s="41"/>
      <c r="F72" s="41"/>
      <c r="G72" s="42"/>
    </row>
    <row r="73" spans="4:7" ht="12.75">
      <c r="D73" s="40"/>
      <c r="E73" s="41"/>
      <c r="F73" s="41"/>
      <c r="G73" s="42"/>
    </row>
    <row r="74" spans="4:7" ht="12.75">
      <c r="D74" s="40"/>
      <c r="E74" s="41"/>
      <c r="F74" s="41"/>
      <c r="G74" s="42"/>
    </row>
    <row r="75" spans="4:7" ht="12.75">
      <c r="D75" s="40"/>
      <c r="E75" s="41"/>
      <c r="F75" s="41"/>
      <c r="G75" s="42"/>
    </row>
    <row r="76" spans="4:7" ht="12.75">
      <c r="D76" s="40"/>
      <c r="E76" s="41"/>
      <c r="F76" s="41"/>
      <c r="G76" s="42"/>
    </row>
    <row r="77" spans="4:7" ht="12.75">
      <c r="D77" s="40"/>
      <c r="E77" s="41"/>
      <c r="F77" s="41"/>
      <c r="G77" s="42"/>
    </row>
    <row r="78" spans="4:7" ht="12.75">
      <c r="D78" s="40"/>
      <c r="E78" s="41"/>
      <c r="F78" s="41"/>
      <c r="G78" s="42"/>
    </row>
    <row r="79" spans="4:7" ht="12.75">
      <c r="D79" s="40"/>
      <c r="E79" s="41"/>
      <c r="F79" s="41"/>
      <c r="G79" s="42"/>
    </row>
    <row r="80" spans="4:7" ht="12.75">
      <c r="D80" s="40"/>
      <c r="E80" s="41"/>
      <c r="F80" s="41"/>
      <c r="G80" s="42"/>
    </row>
    <row r="81" spans="4:7" ht="12.75">
      <c r="D81" s="40"/>
      <c r="E81" s="41"/>
      <c r="F81" s="41"/>
      <c r="G81" s="42"/>
    </row>
    <row r="82" spans="4:7" ht="12.75">
      <c r="D82" s="40"/>
      <c r="E82" s="41"/>
      <c r="F82" s="41"/>
      <c r="G82" s="42"/>
    </row>
    <row r="83" spans="4:7" ht="12.75">
      <c r="D83" s="40"/>
      <c r="E83" s="41"/>
      <c r="F83" s="41"/>
      <c r="G83" s="42"/>
    </row>
    <row r="84" spans="4:7" ht="12.75">
      <c r="D84" s="40"/>
      <c r="E84" s="41"/>
      <c r="F84" s="41"/>
      <c r="G84" s="42"/>
    </row>
    <row r="85" spans="4:7" ht="12.75">
      <c r="D85" s="40"/>
      <c r="E85" s="41"/>
      <c r="F85" s="41"/>
      <c r="G85" s="42"/>
    </row>
    <row r="86" spans="4:7" ht="12.75">
      <c r="D86" s="40"/>
      <c r="E86" s="41"/>
      <c r="F86" s="41"/>
      <c r="G86" s="42"/>
    </row>
    <row r="87" spans="4:7" ht="12.75">
      <c r="D87" s="40"/>
      <c r="E87" s="41"/>
      <c r="F87" s="41"/>
      <c r="G87" s="42"/>
    </row>
    <row r="88" spans="4:7" ht="12.75">
      <c r="D88" s="40"/>
      <c r="E88" s="41"/>
      <c r="F88" s="41"/>
      <c r="G88" s="42"/>
    </row>
    <row r="89" spans="4:7" ht="12.75">
      <c r="D89" s="40"/>
      <c r="E89" s="41"/>
      <c r="F89" s="41"/>
      <c r="G89" s="42"/>
    </row>
    <row r="90" spans="4:7" ht="12.75">
      <c r="D90" s="40"/>
      <c r="E90" s="41"/>
      <c r="F90" s="41"/>
      <c r="G90" s="42"/>
    </row>
    <row r="91" spans="4:7" ht="12.75">
      <c r="D91" s="40"/>
      <c r="E91" s="41"/>
      <c r="F91" s="41"/>
      <c r="G91" s="42"/>
    </row>
  </sheetData>
  <sheetProtection/>
  <mergeCells count="119">
    <mergeCell ref="C52:G52"/>
    <mergeCell ref="A47:G47"/>
    <mergeCell ref="A4:G4"/>
    <mergeCell ref="C44:D44"/>
    <mergeCell ref="E44:G44"/>
    <mergeCell ref="C45:G45"/>
    <mergeCell ref="F49:G49"/>
    <mergeCell ref="F50:G50"/>
    <mergeCell ref="F51:G51"/>
    <mergeCell ref="A35:G35"/>
    <mergeCell ref="J35:CA35"/>
    <mergeCell ref="C39:G39"/>
    <mergeCell ref="A41:G41"/>
    <mergeCell ref="C43:D43"/>
    <mergeCell ref="E43:G43"/>
    <mergeCell ref="AJ32:AV32"/>
    <mergeCell ref="AW32:BI32"/>
    <mergeCell ref="BJ32:BV32"/>
    <mergeCell ref="BW32:CA32"/>
    <mergeCell ref="J33:AH33"/>
    <mergeCell ref="AJ33:CA33"/>
    <mergeCell ref="BF31:BI31"/>
    <mergeCell ref="BJ31:BM31"/>
    <mergeCell ref="BN31:BR31"/>
    <mergeCell ref="BS31:BV31"/>
    <mergeCell ref="BW31:BZ31"/>
    <mergeCell ref="AJ31:AM31"/>
    <mergeCell ref="AN31:AQ31"/>
    <mergeCell ref="AR31:AV31"/>
    <mergeCell ref="AW31:AZ31"/>
    <mergeCell ref="A32:A33"/>
    <mergeCell ref="B32:B33"/>
    <mergeCell ref="C32:G33"/>
    <mergeCell ref="J32:U32"/>
    <mergeCell ref="V32:AH32"/>
    <mergeCell ref="AE31:AH31"/>
    <mergeCell ref="BA31:BE31"/>
    <mergeCell ref="I7:I30"/>
    <mergeCell ref="J31:L31"/>
    <mergeCell ref="M31:Q31"/>
    <mergeCell ref="R31:U31"/>
    <mergeCell ref="V31:Y31"/>
    <mergeCell ref="Z31:AD31"/>
    <mergeCell ref="BV2:BV6"/>
    <mergeCell ref="BW2:BW6"/>
    <mergeCell ref="BX2:BX6"/>
    <mergeCell ref="BY2:BY6"/>
    <mergeCell ref="BZ2:BZ6"/>
    <mergeCell ref="CA2:CA6"/>
    <mergeCell ref="BP2:BP6"/>
    <mergeCell ref="BQ2:BQ6"/>
    <mergeCell ref="BR2:BR6"/>
    <mergeCell ref="BS2:BS6"/>
    <mergeCell ref="BT2:BT6"/>
    <mergeCell ref="BU2:BU6"/>
    <mergeCell ref="BJ2:BJ6"/>
    <mergeCell ref="BK2:BK6"/>
    <mergeCell ref="BL2:BL6"/>
    <mergeCell ref="BM2:BM6"/>
    <mergeCell ref="BN2:BN6"/>
    <mergeCell ref="BO2:BO6"/>
    <mergeCell ref="BD2:BD6"/>
    <mergeCell ref="BE2:BE6"/>
    <mergeCell ref="BF2:BF6"/>
    <mergeCell ref="BG2:BG6"/>
    <mergeCell ref="BH2:BH6"/>
    <mergeCell ref="BI2:BI6"/>
    <mergeCell ref="AX2:AX6"/>
    <mergeCell ref="AY2:AY6"/>
    <mergeCell ref="AZ2:AZ6"/>
    <mergeCell ref="BA2:BA6"/>
    <mergeCell ref="BB2:BB6"/>
    <mergeCell ref="BC2:BC6"/>
    <mergeCell ref="AR2:AR6"/>
    <mergeCell ref="AS2:AS6"/>
    <mergeCell ref="AT2:AT6"/>
    <mergeCell ref="AU2:AU6"/>
    <mergeCell ref="AV2:AV6"/>
    <mergeCell ref="AW2:AW6"/>
    <mergeCell ref="AL2:AL6"/>
    <mergeCell ref="AM2:AM6"/>
    <mergeCell ref="AN2:AN6"/>
    <mergeCell ref="AO2:AO6"/>
    <mergeCell ref="AP2:AP6"/>
    <mergeCell ref="AQ2:AQ6"/>
    <mergeCell ref="AE2:AE6"/>
    <mergeCell ref="AF2:AF6"/>
    <mergeCell ref="AG2:AG6"/>
    <mergeCell ref="AH2:AH6"/>
    <mergeCell ref="AJ2:AJ6"/>
    <mergeCell ref="AK2:AK6"/>
    <mergeCell ref="Y2:Y6"/>
    <mergeCell ref="Z2:Z6"/>
    <mergeCell ref="AA2:AA6"/>
    <mergeCell ref="AB2:AB6"/>
    <mergeCell ref="AC2:AC6"/>
    <mergeCell ref="AD2:AD6"/>
    <mergeCell ref="S2:S6"/>
    <mergeCell ref="T2:T6"/>
    <mergeCell ref="U2:U6"/>
    <mergeCell ref="V2:V6"/>
    <mergeCell ref="W2:W6"/>
    <mergeCell ref="X2:X6"/>
    <mergeCell ref="M2:M6"/>
    <mergeCell ref="N2:N6"/>
    <mergeCell ref="O2:O6"/>
    <mergeCell ref="P2:P6"/>
    <mergeCell ref="Q2:Q6"/>
    <mergeCell ref="R2:R6"/>
    <mergeCell ref="A1:B1"/>
    <mergeCell ref="C1:G1"/>
    <mergeCell ref="H1:H53"/>
    <mergeCell ref="I1:AH1"/>
    <mergeCell ref="A2:B2"/>
    <mergeCell ref="C2:G2"/>
    <mergeCell ref="I2:I6"/>
    <mergeCell ref="J2:J6"/>
    <mergeCell ref="K2:K6"/>
    <mergeCell ref="L2:L6"/>
  </mergeCells>
  <printOptions horizontalCentered="1" verticalCentered="1"/>
  <pageMargins left="0.5905511811023623" right="0.3937007874015748" top="0.6692913385826772" bottom="0.5118110236220472" header="0.5118110236220472" footer="0.4330708661417323"/>
  <pageSetup horizontalDpi="300" verticalDpi="300" orientation="portrait" paperSize="9" scale="91" r:id="rId1"/>
  <headerFooter alignWithMargins="0">
    <oddFooter>&amp;CStrana &amp;P</oddFooter>
  </headerFooter>
  <colBreaks count="3" manualBreakCount="3">
    <brk id="8" max="52" man="1"/>
    <brk id="40" max="52" man="1"/>
    <brk id="55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76"/>
  <sheetViews>
    <sheetView view="pageBreakPreview" zoomScaleSheetLayoutView="100" zoomScalePageLayoutView="0" workbookViewId="0" topLeftCell="A1">
      <pane xSplit="8" ySplit="1" topLeftCell="B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CB1" sqref="CB1:CB16384"/>
    </sheetView>
  </sheetViews>
  <sheetFormatPr defaultColWidth="9.00390625" defaultRowHeight="12.75"/>
  <cols>
    <col min="1" max="1" width="4.125" style="1" customWidth="1"/>
    <col min="2" max="2" width="26.875" style="1" bestFit="1" customWidth="1"/>
    <col min="3" max="7" width="9.75390625" style="1" customWidth="1"/>
    <col min="8" max="8" width="1.37890625" style="1" customWidth="1"/>
    <col min="9" max="9" width="6.875" style="1" bestFit="1" customWidth="1"/>
    <col min="10" max="34" width="3.25390625" style="1" bestFit="1" customWidth="1"/>
    <col min="35" max="35" width="1.12109375" style="1" customWidth="1"/>
    <col min="36" max="51" width="3.25390625" style="1" bestFit="1" customWidth="1"/>
    <col min="52" max="60" width="7.00390625" style="1" bestFit="1" customWidth="1"/>
    <col min="61" max="61" width="6.00390625" style="1" bestFit="1" customWidth="1"/>
    <col min="62" max="63" width="7.00390625" style="1" bestFit="1" customWidth="1"/>
    <col min="64" max="65" width="6.00390625" style="1" bestFit="1" customWidth="1"/>
    <col min="66" max="67" width="3.25390625" style="1" bestFit="1" customWidth="1"/>
    <col min="68" max="70" width="7.00390625" style="1" bestFit="1" customWidth="1"/>
    <col min="71" max="79" width="3.25390625" style="1" bestFit="1" customWidth="1"/>
    <col min="80" max="16384" width="9.125" style="1" customWidth="1"/>
  </cols>
  <sheetData>
    <row r="1" spans="1:34" ht="16.5" customHeight="1" thickTop="1">
      <c r="A1" s="88" t="s">
        <v>1</v>
      </c>
      <c r="B1" s="89"/>
      <c r="C1" s="90" t="s">
        <v>102</v>
      </c>
      <c r="D1" s="90"/>
      <c r="E1" s="90"/>
      <c r="F1" s="90"/>
      <c r="G1" s="91"/>
      <c r="H1" s="92"/>
      <c r="I1" s="93" t="s">
        <v>89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79" ht="16.5" customHeight="1" thickBot="1">
      <c r="A2" s="95" t="s">
        <v>0</v>
      </c>
      <c r="B2" s="96"/>
      <c r="C2" s="97" t="s">
        <v>103</v>
      </c>
      <c r="D2" s="97"/>
      <c r="E2" s="97"/>
      <c r="F2" s="97"/>
      <c r="G2" s="98"/>
      <c r="H2" s="92"/>
      <c r="I2" s="99" t="s">
        <v>90</v>
      </c>
      <c r="J2" s="100">
        <v>40007</v>
      </c>
      <c r="K2" s="100">
        <v>40014</v>
      </c>
      <c r="L2" s="100">
        <v>40021</v>
      </c>
      <c r="M2" s="101">
        <v>40028</v>
      </c>
      <c r="N2" s="101">
        <v>40035</v>
      </c>
      <c r="O2" s="101">
        <v>40042</v>
      </c>
      <c r="P2" s="101">
        <v>40049</v>
      </c>
      <c r="Q2" s="101">
        <v>40056</v>
      </c>
      <c r="R2" s="100">
        <v>40063</v>
      </c>
      <c r="S2" s="100">
        <v>40070</v>
      </c>
      <c r="T2" s="100">
        <v>40077</v>
      </c>
      <c r="U2" s="100">
        <v>40084</v>
      </c>
      <c r="V2" s="101">
        <v>40091</v>
      </c>
      <c r="W2" s="101">
        <v>40098</v>
      </c>
      <c r="X2" s="101">
        <v>40105</v>
      </c>
      <c r="Y2" s="101">
        <v>40112</v>
      </c>
      <c r="Z2" s="100">
        <v>40119</v>
      </c>
      <c r="AA2" s="100">
        <v>40126</v>
      </c>
      <c r="AB2" s="100">
        <v>40133</v>
      </c>
      <c r="AC2" s="100">
        <v>40140</v>
      </c>
      <c r="AD2" s="100">
        <v>40147</v>
      </c>
      <c r="AE2" s="101">
        <v>40154</v>
      </c>
      <c r="AF2" s="101">
        <v>40161</v>
      </c>
      <c r="AG2" s="101">
        <v>40168</v>
      </c>
      <c r="AH2" s="101">
        <v>40175</v>
      </c>
      <c r="AI2" s="59"/>
      <c r="AJ2" s="100">
        <v>40182</v>
      </c>
      <c r="AK2" s="100">
        <v>40189</v>
      </c>
      <c r="AL2" s="100">
        <v>40196</v>
      </c>
      <c r="AM2" s="100">
        <v>40203</v>
      </c>
      <c r="AN2" s="101">
        <v>40210</v>
      </c>
      <c r="AO2" s="101">
        <v>40217</v>
      </c>
      <c r="AP2" s="101">
        <v>40224</v>
      </c>
      <c r="AQ2" s="101">
        <v>40231</v>
      </c>
      <c r="AR2" s="100">
        <v>40238</v>
      </c>
      <c r="AS2" s="100">
        <v>40245</v>
      </c>
      <c r="AT2" s="100">
        <v>40252</v>
      </c>
      <c r="AU2" s="100">
        <v>40259</v>
      </c>
      <c r="AV2" s="100">
        <v>40266</v>
      </c>
      <c r="AW2" s="101">
        <v>40273</v>
      </c>
      <c r="AX2" s="101">
        <v>40280</v>
      </c>
      <c r="AY2" s="101">
        <v>40287</v>
      </c>
      <c r="AZ2" s="101">
        <v>40294</v>
      </c>
      <c r="BA2" s="100">
        <v>40301</v>
      </c>
      <c r="BB2" s="100">
        <v>40308</v>
      </c>
      <c r="BC2" s="100">
        <v>40315</v>
      </c>
      <c r="BD2" s="100">
        <v>40322</v>
      </c>
      <c r="BE2" s="100">
        <v>40329</v>
      </c>
      <c r="BF2" s="101">
        <v>40336</v>
      </c>
      <c r="BG2" s="101">
        <v>40343</v>
      </c>
      <c r="BH2" s="101">
        <v>40350</v>
      </c>
      <c r="BI2" s="101">
        <v>40357</v>
      </c>
      <c r="BJ2" s="100">
        <v>40364</v>
      </c>
      <c r="BK2" s="100">
        <v>40371</v>
      </c>
      <c r="BL2" s="100">
        <v>40378</v>
      </c>
      <c r="BM2" s="100">
        <v>40385</v>
      </c>
      <c r="BN2" s="101">
        <v>40392</v>
      </c>
      <c r="BO2" s="101">
        <v>40399</v>
      </c>
      <c r="BP2" s="101">
        <v>40406</v>
      </c>
      <c r="BQ2" s="101">
        <v>40413</v>
      </c>
      <c r="BR2" s="101">
        <v>40420</v>
      </c>
      <c r="BS2" s="100">
        <v>40427</v>
      </c>
      <c r="BT2" s="100">
        <v>40434</v>
      </c>
      <c r="BU2" s="100">
        <v>40441</v>
      </c>
      <c r="BV2" s="100">
        <v>40448</v>
      </c>
      <c r="BW2" s="101">
        <v>40455</v>
      </c>
      <c r="BX2" s="101">
        <v>40462</v>
      </c>
      <c r="BY2" s="101">
        <v>40469</v>
      </c>
      <c r="BZ2" s="101">
        <v>40476</v>
      </c>
      <c r="CA2" s="100">
        <v>40483</v>
      </c>
    </row>
    <row r="3" spans="4:79" ht="5.25" customHeight="1" thickBot="1" thickTop="1">
      <c r="D3" s="2"/>
      <c r="H3" s="92"/>
      <c r="I3" s="99"/>
      <c r="J3" s="100"/>
      <c r="K3" s="100"/>
      <c r="L3" s="100"/>
      <c r="M3" s="101"/>
      <c r="N3" s="101"/>
      <c r="O3" s="101"/>
      <c r="P3" s="101"/>
      <c r="Q3" s="101"/>
      <c r="R3" s="100"/>
      <c r="S3" s="100"/>
      <c r="T3" s="100"/>
      <c r="U3" s="100"/>
      <c r="V3" s="101"/>
      <c r="W3" s="101"/>
      <c r="X3" s="101"/>
      <c r="Y3" s="101"/>
      <c r="Z3" s="100"/>
      <c r="AA3" s="100"/>
      <c r="AB3" s="100"/>
      <c r="AC3" s="100"/>
      <c r="AD3" s="100"/>
      <c r="AE3" s="101"/>
      <c r="AF3" s="101"/>
      <c r="AG3" s="101"/>
      <c r="AH3" s="101"/>
      <c r="AI3" s="59"/>
      <c r="AJ3" s="100"/>
      <c r="AK3" s="100"/>
      <c r="AL3" s="100"/>
      <c r="AM3" s="100"/>
      <c r="AN3" s="101"/>
      <c r="AO3" s="101"/>
      <c r="AP3" s="101"/>
      <c r="AQ3" s="101"/>
      <c r="AR3" s="100"/>
      <c r="AS3" s="100"/>
      <c r="AT3" s="100"/>
      <c r="AU3" s="100"/>
      <c r="AV3" s="100"/>
      <c r="AW3" s="101"/>
      <c r="AX3" s="101"/>
      <c r="AY3" s="101"/>
      <c r="AZ3" s="101"/>
      <c r="BA3" s="100"/>
      <c r="BB3" s="100"/>
      <c r="BC3" s="100"/>
      <c r="BD3" s="100"/>
      <c r="BE3" s="100"/>
      <c r="BF3" s="101"/>
      <c r="BG3" s="101"/>
      <c r="BH3" s="101"/>
      <c r="BI3" s="101"/>
      <c r="BJ3" s="100"/>
      <c r="BK3" s="100"/>
      <c r="BL3" s="100"/>
      <c r="BM3" s="100"/>
      <c r="BN3" s="101"/>
      <c r="BO3" s="101"/>
      <c r="BP3" s="101"/>
      <c r="BQ3" s="101"/>
      <c r="BR3" s="101"/>
      <c r="BS3" s="100"/>
      <c r="BT3" s="100"/>
      <c r="BU3" s="100"/>
      <c r="BV3" s="100"/>
      <c r="BW3" s="101"/>
      <c r="BX3" s="101"/>
      <c r="BY3" s="101"/>
      <c r="BZ3" s="101"/>
      <c r="CA3" s="100"/>
    </row>
    <row r="4" spans="1:79" ht="19.5" customHeight="1" thickBot="1">
      <c r="A4" s="155" t="s">
        <v>5</v>
      </c>
      <c r="B4" s="156"/>
      <c r="C4" s="156"/>
      <c r="D4" s="156"/>
      <c r="E4" s="156"/>
      <c r="F4" s="156"/>
      <c r="G4" s="157"/>
      <c r="H4" s="92"/>
      <c r="I4" s="99"/>
      <c r="J4" s="100"/>
      <c r="K4" s="100"/>
      <c r="L4" s="100"/>
      <c r="M4" s="101"/>
      <c r="N4" s="101"/>
      <c r="O4" s="101"/>
      <c r="P4" s="101"/>
      <c r="Q4" s="101"/>
      <c r="R4" s="100"/>
      <c r="S4" s="100"/>
      <c r="T4" s="100"/>
      <c r="U4" s="100"/>
      <c r="V4" s="101"/>
      <c r="W4" s="101"/>
      <c r="X4" s="101"/>
      <c r="Y4" s="101"/>
      <c r="Z4" s="100"/>
      <c r="AA4" s="100"/>
      <c r="AB4" s="100"/>
      <c r="AC4" s="100"/>
      <c r="AD4" s="100"/>
      <c r="AE4" s="101"/>
      <c r="AF4" s="101"/>
      <c r="AG4" s="101"/>
      <c r="AH4" s="101"/>
      <c r="AI4" s="59"/>
      <c r="AJ4" s="100"/>
      <c r="AK4" s="100"/>
      <c r="AL4" s="100"/>
      <c r="AM4" s="100"/>
      <c r="AN4" s="101"/>
      <c r="AO4" s="101"/>
      <c r="AP4" s="101"/>
      <c r="AQ4" s="101"/>
      <c r="AR4" s="100"/>
      <c r="AS4" s="100"/>
      <c r="AT4" s="100"/>
      <c r="AU4" s="100"/>
      <c r="AV4" s="100"/>
      <c r="AW4" s="101"/>
      <c r="AX4" s="101"/>
      <c r="AY4" s="101"/>
      <c r="AZ4" s="101"/>
      <c r="BA4" s="100"/>
      <c r="BB4" s="100"/>
      <c r="BC4" s="100"/>
      <c r="BD4" s="100"/>
      <c r="BE4" s="100"/>
      <c r="BF4" s="101"/>
      <c r="BG4" s="101"/>
      <c r="BH4" s="101"/>
      <c r="BI4" s="101"/>
      <c r="BJ4" s="100"/>
      <c r="BK4" s="100"/>
      <c r="BL4" s="100"/>
      <c r="BM4" s="100"/>
      <c r="BN4" s="101"/>
      <c r="BO4" s="101"/>
      <c r="BP4" s="101"/>
      <c r="BQ4" s="101"/>
      <c r="BR4" s="101"/>
      <c r="BS4" s="100"/>
      <c r="BT4" s="100"/>
      <c r="BU4" s="100"/>
      <c r="BV4" s="100"/>
      <c r="BW4" s="101"/>
      <c r="BX4" s="101"/>
      <c r="BY4" s="101"/>
      <c r="BZ4" s="101"/>
      <c r="CA4" s="100"/>
    </row>
    <row r="5" spans="8:79" ht="4.5" customHeight="1" thickBot="1">
      <c r="H5" s="92"/>
      <c r="I5" s="99"/>
      <c r="J5" s="100"/>
      <c r="K5" s="100"/>
      <c r="L5" s="100"/>
      <c r="M5" s="101"/>
      <c r="N5" s="101"/>
      <c r="O5" s="101"/>
      <c r="P5" s="101"/>
      <c r="Q5" s="101"/>
      <c r="R5" s="100"/>
      <c r="S5" s="100"/>
      <c r="T5" s="100"/>
      <c r="U5" s="100"/>
      <c r="V5" s="101"/>
      <c r="W5" s="101"/>
      <c r="X5" s="101"/>
      <c r="Y5" s="101"/>
      <c r="Z5" s="100"/>
      <c r="AA5" s="100"/>
      <c r="AB5" s="100"/>
      <c r="AC5" s="100"/>
      <c r="AD5" s="100"/>
      <c r="AE5" s="101"/>
      <c r="AF5" s="101"/>
      <c r="AG5" s="101"/>
      <c r="AH5" s="101"/>
      <c r="AI5" s="59"/>
      <c r="AJ5" s="100"/>
      <c r="AK5" s="100"/>
      <c r="AL5" s="100"/>
      <c r="AM5" s="100"/>
      <c r="AN5" s="101"/>
      <c r="AO5" s="101"/>
      <c r="AP5" s="101"/>
      <c r="AQ5" s="101"/>
      <c r="AR5" s="100"/>
      <c r="AS5" s="100"/>
      <c r="AT5" s="100"/>
      <c r="AU5" s="100"/>
      <c r="AV5" s="100"/>
      <c r="AW5" s="101"/>
      <c r="AX5" s="101"/>
      <c r="AY5" s="101"/>
      <c r="AZ5" s="101"/>
      <c r="BA5" s="100"/>
      <c r="BB5" s="100"/>
      <c r="BC5" s="100"/>
      <c r="BD5" s="100"/>
      <c r="BE5" s="100"/>
      <c r="BF5" s="101"/>
      <c r="BG5" s="101"/>
      <c r="BH5" s="101"/>
      <c r="BI5" s="101"/>
      <c r="BJ5" s="100"/>
      <c r="BK5" s="100"/>
      <c r="BL5" s="100"/>
      <c r="BM5" s="100"/>
      <c r="BN5" s="101"/>
      <c r="BO5" s="101"/>
      <c r="BP5" s="101"/>
      <c r="BQ5" s="101"/>
      <c r="BR5" s="101"/>
      <c r="BS5" s="100"/>
      <c r="BT5" s="100"/>
      <c r="BU5" s="100"/>
      <c r="BV5" s="100"/>
      <c r="BW5" s="101"/>
      <c r="BX5" s="101"/>
      <c r="BY5" s="101"/>
      <c r="BZ5" s="101"/>
      <c r="CA5" s="100"/>
    </row>
    <row r="6" spans="1:79" s="2" customFormat="1" ht="12.75">
      <c r="A6" s="3"/>
      <c r="B6" s="4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7" t="s">
        <v>3</v>
      </c>
      <c r="H6" s="92"/>
      <c r="I6" s="99"/>
      <c r="J6" s="100"/>
      <c r="K6" s="100"/>
      <c r="L6" s="100"/>
      <c r="M6" s="101"/>
      <c r="N6" s="101"/>
      <c r="O6" s="101"/>
      <c r="P6" s="101"/>
      <c r="Q6" s="101"/>
      <c r="R6" s="100"/>
      <c r="S6" s="100"/>
      <c r="T6" s="100"/>
      <c r="U6" s="100"/>
      <c r="V6" s="101"/>
      <c r="W6" s="101"/>
      <c r="X6" s="101"/>
      <c r="Y6" s="101"/>
      <c r="Z6" s="100"/>
      <c r="AA6" s="100"/>
      <c r="AB6" s="100"/>
      <c r="AC6" s="100"/>
      <c r="AD6" s="100"/>
      <c r="AE6" s="101"/>
      <c r="AF6" s="101"/>
      <c r="AG6" s="101"/>
      <c r="AH6" s="101"/>
      <c r="AI6" s="59"/>
      <c r="AJ6" s="100"/>
      <c r="AK6" s="100"/>
      <c r="AL6" s="100"/>
      <c r="AM6" s="100"/>
      <c r="AN6" s="101"/>
      <c r="AO6" s="101"/>
      <c r="AP6" s="101"/>
      <c r="AQ6" s="101"/>
      <c r="AR6" s="100"/>
      <c r="AS6" s="100"/>
      <c r="AT6" s="100"/>
      <c r="AU6" s="100"/>
      <c r="AV6" s="100"/>
      <c r="AW6" s="101"/>
      <c r="AX6" s="101"/>
      <c r="AY6" s="101"/>
      <c r="AZ6" s="101"/>
      <c r="BA6" s="100"/>
      <c r="BB6" s="100"/>
      <c r="BC6" s="100"/>
      <c r="BD6" s="100"/>
      <c r="BE6" s="100"/>
      <c r="BF6" s="101"/>
      <c r="BG6" s="101"/>
      <c r="BH6" s="101"/>
      <c r="BI6" s="101"/>
      <c r="BJ6" s="100"/>
      <c r="BK6" s="100"/>
      <c r="BL6" s="100"/>
      <c r="BM6" s="100"/>
      <c r="BN6" s="101"/>
      <c r="BO6" s="101"/>
      <c r="BP6" s="101"/>
      <c r="BQ6" s="101"/>
      <c r="BR6" s="101"/>
      <c r="BS6" s="100"/>
      <c r="BT6" s="100"/>
      <c r="BU6" s="100"/>
      <c r="BV6" s="100"/>
      <c r="BW6" s="101"/>
      <c r="BX6" s="101"/>
      <c r="BY6" s="101"/>
      <c r="BZ6" s="101"/>
      <c r="CA6" s="100"/>
    </row>
    <row r="7" spans="1:79" s="2" customFormat="1" ht="15" customHeight="1">
      <c r="A7" s="8" t="s">
        <v>20</v>
      </c>
      <c r="B7" s="9" t="s">
        <v>21</v>
      </c>
      <c r="C7" s="11">
        <v>420453</v>
      </c>
      <c r="D7" s="11"/>
      <c r="E7" s="11"/>
      <c r="F7" s="11"/>
      <c r="G7" s="11"/>
      <c r="H7" s="92"/>
      <c r="I7" s="103" t="s">
        <v>91</v>
      </c>
      <c r="J7" s="62"/>
      <c r="K7" s="62"/>
      <c r="L7" s="62"/>
      <c r="M7" s="61"/>
      <c r="N7" s="61"/>
      <c r="O7" s="61"/>
      <c r="P7" s="61"/>
      <c r="Q7" s="61"/>
      <c r="R7" s="62"/>
      <c r="S7" s="62"/>
      <c r="T7" s="62"/>
      <c r="U7" s="62"/>
      <c r="V7" s="61"/>
      <c r="W7" s="61"/>
      <c r="X7" s="61"/>
      <c r="Y7" s="61"/>
      <c r="Z7" s="62"/>
      <c r="AA7" s="62"/>
      <c r="AB7" s="62"/>
      <c r="AC7" s="62"/>
      <c r="AD7" s="62"/>
      <c r="AE7" s="61"/>
      <c r="AF7" s="61"/>
      <c r="AG7" s="61"/>
      <c r="AH7" s="61"/>
      <c r="AI7" s="12"/>
      <c r="AJ7" s="62"/>
      <c r="AK7" s="62"/>
      <c r="AL7" s="62"/>
      <c r="AM7" s="62"/>
      <c r="AN7" s="61"/>
      <c r="AO7" s="61"/>
      <c r="AP7" s="61"/>
      <c r="AQ7" s="61"/>
      <c r="AR7" s="62"/>
      <c r="AS7" s="62"/>
      <c r="AT7" s="62"/>
      <c r="AU7" s="62"/>
      <c r="AV7" s="62"/>
      <c r="AW7" s="61"/>
      <c r="AX7" s="61"/>
      <c r="AY7" s="61"/>
      <c r="AZ7" s="61"/>
      <c r="BA7" s="62"/>
      <c r="BB7" s="62"/>
      <c r="BC7" s="62"/>
      <c r="BD7" s="62"/>
      <c r="BE7" s="62"/>
      <c r="BF7" s="61"/>
      <c r="BG7" s="61"/>
      <c r="BH7" s="61"/>
      <c r="BI7" s="61"/>
      <c r="BJ7" s="62">
        <v>200000</v>
      </c>
      <c r="BK7" s="62">
        <v>220453</v>
      </c>
      <c r="BL7" s="62"/>
      <c r="BM7" s="62"/>
      <c r="BN7" s="61"/>
      <c r="BO7" s="61"/>
      <c r="BP7" s="61"/>
      <c r="BQ7" s="61"/>
      <c r="BR7" s="61"/>
      <c r="BS7" s="62"/>
      <c r="BT7" s="62"/>
      <c r="BU7" s="62"/>
      <c r="BV7" s="62"/>
      <c r="BW7" s="61"/>
      <c r="BX7" s="61"/>
      <c r="BY7" s="61"/>
      <c r="BZ7" s="61"/>
      <c r="CA7" s="62"/>
    </row>
    <row r="8" spans="1:79" s="2" customFormat="1" ht="15" customHeight="1">
      <c r="A8" s="8" t="s">
        <v>27</v>
      </c>
      <c r="B8" s="9" t="s">
        <v>60</v>
      </c>
      <c r="C8" s="11">
        <v>822886</v>
      </c>
      <c r="D8" s="11"/>
      <c r="E8" s="11"/>
      <c r="F8" s="11"/>
      <c r="G8" s="11"/>
      <c r="H8" s="92"/>
      <c r="I8" s="103"/>
      <c r="J8" s="62"/>
      <c r="K8" s="62"/>
      <c r="L8" s="62"/>
      <c r="M8" s="61"/>
      <c r="N8" s="61"/>
      <c r="O8" s="61"/>
      <c r="P8" s="61"/>
      <c r="Q8" s="61"/>
      <c r="R8" s="62"/>
      <c r="S8" s="62"/>
      <c r="T8" s="62"/>
      <c r="U8" s="62"/>
      <c r="V8" s="61"/>
      <c r="W8" s="61"/>
      <c r="X8" s="61"/>
      <c r="Y8" s="61"/>
      <c r="Z8" s="62"/>
      <c r="AA8" s="62"/>
      <c r="AB8" s="62"/>
      <c r="AC8" s="62"/>
      <c r="AD8" s="62"/>
      <c r="AE8" s="61"/>
      <c r="AF8" s="61"/>
      <c r="AG8" s="61"/>
      <c r="AH8" s="61"/>
      <c r="AI8" s="12"/>
      <c r="AJ8" s="62"/>
      <c r="AK8" s="62"/>
      <c r="AL8" s="62"/>
      <c r="AM8" s="62"/>
      <c r="AN8" s="61"/>
      <c r="AO8" s="61"/>
      <c r="AP8" s="61"/>
      <c r="AQ8" s="61"/>
      <c r="AR8" s="62"/>
      <c r="AS8" s="62"/>
      <c r="AT8" s="62"/>
      <c r="AU8" s="62"/>
      <c r="AV8" s="62"/>
      <c r="AW8" s="61"/>
      <c r="AX8" s="61"/>
      <c r="AY8" s="61"/>
      <c r="AZ8" s="61">
        <v>100000</v>
      </c>
      <c r="BA8" s="62">
        <v>100000</v>
      </c>
      <c r="BB8" s="62">
        <v>100000</v>
      </c>
      <c r="BC8" s="62">
        <v>100000</v>
      </c>
      <c r="BD8" s="62">
        <v>100000</v>
      </c>
      <c r="BE8" s="62">
        <v>100000</v>
      </c>
      <c r="BF8" s="61">
        <v>100000</v>
      </c>
      <c r="BG8" s="61">
        <v>100000</v>
      </c>
      <c r="BH8" s="61">
        <v>22886</v>
      </c>
      <c r="BI8" s="61"/>
      <c r="BJ8" s="62"/>
      <c r="BK8" s="62"/>
      <c r="BL8" s="62"/>
      <c r="BM8" s="62"/>
      <c r="BN8" s="61"/>
      <c r="BO8" s="61"/>
      <c r="BP8" s="61"/>
      <c r="BQ8" s="61"/>
      <c r="BR8" s="61"/>
      <c r="BS8" s="62"/>
      <c r="BT8" s="62"/>
      <c r="BU8" s="62"/>
      <c r="BV8" s="62"/>
      <c r="BW8" s="61"/>
      <c r="BX8" s="61"/>
      <c r="BY8" s="61"/>
      <c r="BZ8" s="61"/>
      <c r="CA8" s="62"/>
    </row>
    <row r="9" spans="1:79" s="2" customFormat="1" ht="15" customHeight="1">
      <c r="A9" s="8" t="s">
        <v>28</v>
      </c>
      <c r="B9" s="9" t="s">
        <v>104</v>
      </c>
      <c r="C9" s="11">
        <v>78439</v>
      </c>
      <c r="D9" s="11"/>
      <c r="E9" s="11"/>
      <c r="F9" s="11"/>
      <c r="G9" s="11"/>
      <c r="H9" s="92"/>
      <c r="I9" s="103"/>
      <c r="J9" s="62"/>
      <c r="K9" s="62"/>
      <c r="L9" s="62"/>
      <c r="M9" s="61"/>
      <c r="N9" s="61"/>
      <c r="O9" s="61"/>
      <c r="P9" s="61"/>
      <c r="Q9" s="61"/>
      <c r="R9" s="62"/>
      <c r="S9" s="62"/>
      <c r="T9" s="62"/>
      <c r="U9" s="62"/>
      <c r="V9" s="61"/>
      <c r="W9" s="61"/>
      <c r="X9" s="61"/>
      <c r="Y9" s="61"/>
      <c r="Z9" s="62"/>
      <c r="AA9" s="62"/>
      <c r="AB9" s="62"/>
      <c r="AC9" s="62"/>
      <c r="AD9" s="62"/>
      <c r="AE9" s="61"/>
      <c r="AF9" s="61"/>
      <c r="AG9" s="61"/>
      <c r="AH9" s="61"/>
      <c r="AI9" s="12"/>
      <c r="AJ9" s="62"/>
      <c r="AK9" s="62"/>
      <c r="AL9" s="62"/>
      <c r="AM9" s="62"/>
      <c r="AN9" s="61"/>
      <c r="AO9" s="61"/>
      <c r="AP9" s="61"/>
      <c r="AQ9" s="61"/>
      <c r="AR9" s="62"/>
      <c r="AS9" s="62"/>
      <c r="AT9" s="62"/>
      <c r="AU9" s="62"/>
      <c r="AV9" s="62"/>
      <c r="AW9" s="61"/>
      <c r="AX9" s="61"/>
      <c r="AY9" s="61"/>
      <c r="AZ9" s="61"/>
      <c r="BA9" s="62"/>
      <c r="BB9" s="62"/>
      <c r="BC9" s="62"/>
      <c r="BD9" s="62"/>
      <c r="BE9" s="62"/>
      <c r="BF9" s="61"/>
      <c r="BG9" s="61"/>
      <c r="BH9" s="61"/>
      <c r="BI9" s="61"/>
      <c r="BJ9" s="62"/>
      <c r="BK9" s="62"/>
      <c r="BL9" s="62">
        <v>78439</v>
      </c>
      <c r="BM9" s="62"/>
      <c r="BN9" s="61"/>
      <c r="BO9" s="61"/>
      <c r="BP9" s="61"/>
      <c r="BQ9" s="61"/>
      <c r="BR9" s="61"/>
      <c r="BS9" s="62"/>
      <c r="BT9" s="62"/>
      <c r="BU9" s="62"/>
      <c r="BV9" s="62"/>
      <c r="BW9" s="61"/>
      <c r="BX9" s="61"/>
      <c r="BY9" s="61"/>
      <c r="BZ9" s="61"/>
      <c r="CA9" s="62"/>
    </row>
    <row r="10" spans="1:79" s="2" customFormat="1" ht="15" customHeight="1">
      <c r="A10" s="8" t="s">
        <v>32</v>
      </c>
      <c r="B10" s="9" t="s">
        <v>33</v>
      </c>
      <c r="C10" s="11">
        <v>91448</v>
      </c>
      <c r="D10" s="11"/>
      <c r="E10" s="11"/>
      <c r="F10" s="11"/>
      <c r="G10" s="11"/>
      <c r="H10" s="92"/>
      <c r="I10" s="103"/>
      <c r="J10" s="62"/>
      <c r="K10" s="62"/>
      <c r="L10" s="62"/>
      <c r="M10" s="61"/>
      <c r="N10" s="61"/>
      <c r="O10" s="61"/>
      <c r="P10" s="61"/>
      <c r="Q10" s="61"/>
      <c r="R10" s="62"/>
      <c r="S10" s="62"/>
      <c r="T10" s="62"/>
      <c r="U10" s="62"/>
      <c r="V10" s="61"/>
      <c r="W10" s="61"/>
      <c r="X10" s="61"/>
      <c r="Y10" s="61"/>
      <c r="Z10" s="62"/>
      <c r="AA10" s="62"/>
      <c r="AB10" s="62"/>
      <c r="AC10" s="62"/>
      <c r="AD10" s="62"/>
      <c r="AE10" s="61"/>
      <c r="AF10" s="61"/>
      <c r="AG10" s="61"/>
      <c r="AH10" s="61"/>
      <c r="AI10" s="12"/>
      <c r="AJ10" s="62"/>
      <c r="AK10" s="62"/>
      <c r="AL10" s="62"/>
      <c r="AM10" s="62"/>
      <c r="AN10" s="61"/>
      <c r="AO10" s="61"/>
      <c r="AP10" s="61"/>
      <c r="AQ10" s="61"/>
      <c r="AR10" s="62"/>
      <c r="AS10" s="62"/>
      <c r="AT10" s="62"/>
      <c r="AU10" s="62"/>
      <c r="AV10" s="62"/>
      <c r="AW10" s="61"/>
      <c r="AX10" s="61"/>
      <c r="AY10" s="61"/>
      <c r="AZ10" s="61">
        <v>30000</v>
      </c>
      <c r="BA10" s="62"/>
      <c r="BB10" s="62"/>
      <c r="BC10" s="62"/>
      <c r="BD10" s="62">
        <v>21224</v>
      </c>
      <c r="BE10" s="62"/>
      <c r="BF10" s="61"/>
      <c r="BG10" s="61">
        <v>21224</v>
      </c>
      <c r="BH10" s="61"/>
      <c r="BI10" s="61">
        <v>19000</v>
      </c>
      <c r="BJ10" s="62"/>
      <c r="BK10" s="62"/>
      <c r="BL10" s="62"/>
      <c r="BM10" s="62"/>
      <c r="BN10" s="61"/>
      <c r="BO10" s="61"/>
      <c r="BP10" s="61"/>
      <c r="BQ10" s="61"/>
      <c r="BR10" s="61"/>
      <c r="BS10" s="62"/>
      <c r="BT10" s="62"/>
      <c r="BU10" s="62"/>
      <c r="BV10" s="62"/>
      <c r="BW10" s="61"/>
      <c r="BX10" s="61"/>
      <c r="BY10" s="61"/>
      <c r="BZ10" s="61"/>
      <c r="CA10" s="62"/>
    </row>
    <row r="11" spans="1:79" s="2" customFormat="1" ht="15" customHeight="1">
      <c r="A11" s="8" t="s">
        <v>36</v>
      </c>
      <c r="B11" s="9" t="s">
        <v>37</v>
      </c>
      <c r="C11" s="11">
        <v>169844</v>
      </c>
      <c r="D11" s="11"/>
      <c r="E11" s="11"/>
      <c r="F11" s="11"/>
      <c r="G11" s="11"/>
      <c r="H11" s="92"/>
      <c r="I11" s="103"/>
      <c r="J11" s="62"/>
      <c r="K11" s="62"/>
      <c r="L11" s="62"/>
      <c r="M11" s="61"/>
      <c r="N11" s="61"/>
      <c r="O11" s="61"/>
      <c r="P11" s="61"/>
      <c r="Q11" s="61"/>
      <c r="R11" s="62"/>
      <c r="S11" s="62"/>
      <c r="T11" s="62"/>
      <c r="U11" s="62"/>
      <c r="V11" s="61"/>
      <c r="W11" s="61"/>
      <c r="X11" s="61"/>
      <c r="Y11" s="61"/>
      <c r="Z11" s="62"/>
      <c r="AA11" s="62"/>
      <c r="AB11" s="62"/>
      <c r="AC11" s="62"/>
      <c r="AD11" s="62"/>
      <c r="AE11" s="61"/>
      <c r="AF11" s="61"/>
      <c r="AG11" s="61"/>
      <c r="AH11" s="61"/>
      <c r="AI11" s="12"/>
      <c r="AJ11" s="62"/>
      <c r="AK11" s="62"/>
      <c r="AL11" s="62"/>
      <c r="AM11" s="62"/>
      <c r="AN11" s="61"/>
      <c r="AO11" s="61"/>
      <c r="AP11" s="61"/>
      <c r="AQ11" s="61"/>
      <c r="AR11" s="62"/>
      <c r="AS11" s="62"/>
      <c r="AT11" s="62"/>
      <c r="AU11" s="62"/>
      <c r="AV11" s="62"/>
      <c r="AW11" s="61"/>
      <c r="AX11" s="61"/>
      <c r="AY11" s="61"/>
      <c r="AZ11" s="61"/>
      <c r="BA11" s="62"/>
      <c r="BB11" s="62"/>
      <c r="BC11" s="62"/>
      <c r="BD11" s="62"/>
      <c r="BE11" s="62"/>
      <c r="BF11" s="61"/>
      <c r="BG11" s="61"/>
      <c r="BH11" s="61">
        <v>100000</v>
      </c>
      <c r="BI11" s="61">
        <v>69844</v>
      </c>
      <c r="BJ11" s="62"/>
      <c r="BK11" s="62"/>
      <c r="BL11" s="62"/>
      <c r="BM11" s="62"/>
      <c r="BN11" s="61"/>
      <c r="BO11" s="61"/>
      <c r="BP11" s="61"/>
      <c r="BQ11" s="61"/>
      <c r="BR11" s="61"/>
      <c r="BS11" s="62"/>
      <c r="BT11" s="62"/>
      <c r="BU11" s="62"/>
      <c r="BV11" s="62"/>
      <c r="BW11" s="61"/>
      <c r="BX11" s="61"/>
      <c r="BY11" s="61"/>
      <c r="BZ11" s="61"/>
      <c r="CA11" s="62"/>
    </row>
    <row r="12" spans="1:79" s="2" customFormat="1" ht="15" customHeight="1">
      <c r="A12" s="8" t="s">
        <v>50</v>
      </c>
      <c r="B12" s="9" t="s">
        <v>51</v>
      </c>
      <c r="C12" s="11"/>
      <c r="D12" s="11">
        <v>59078</v>
      </c>
      <c r="E12" s="11"/>
      <c r="F12" s="11"/>
      <c r="G12" s="11"/>
      <c r="H12" s="92"/>
      <c r="I12" s="103"/>
      <c r="J12" s="62"/>
      <c r="K12" s="62"/>
      <c r="L12" s="62"/>
      <c r="M12" s="61"/>
      <c r="N12" s="61"/>
      <c r="O12" s="61"/>
      <c r="P12" s="61"/>
      <c r="Q12" s="61"/>
      <c r="R12" s="62"/>
      <c r="S12" s="62"/>
      <c r="T12" s="62"/>
      <c r="U12" s="62"/>
      <c r="V12" s="61"/>
      <c r="W12" s="61"/>
      <c r="X12" s="61"/>
      <c r="Y12" s="61"/>
      <c r="Z12" s="62"/>
      <c r="AA12" s="62"/>
      <c r="AB12" s="62"/>
      <c r="AC12" s="62"/>
      <c r="AD12" s="62"/>
      <c r="AE12" s="61"/>
      <c r="AF12" s="61"/>
      <c r="AG12" s="61"/>
      <c r="AH12" s="61"/>
      <c r="AI12" s="12"/>
      <c r="AJ12" s="62"/>
      <c r="AK12" s="62"/>
      <c r="AL12" s="62"/>
      <c r="AM12" s="62"/>
      <c r="AN12" s="61"/>
      <c r="AO12" s="61"/>
      <c r="AP12" s="61"/>
      <c r="AQ12" s="61"/>
      <c r="AR12" s="62"/>
      <c r="AS12" s="62"/>
      <c r="AT12" s="62"/>
      <c r="AU12" s="62"/>
      <c r="AV12" s="62"/>
      <c r="AW12" s="61"/>
      <c r="AX12" s="61"/>
      <c r="AY12" s="61"/>
      <c r="AZ12" s="61"/>
      <c r="BA12" s="62"/>
      <c r="BB12" s="62"/>
      <c r="BC12" s="62"/>
      <c r="BD12" s="62"/>
      <c r="BE12" s="62"/>
      <c r="BF12" s="61"/>
      <c r="BG12" s="61"/>
      <c r="BH12" s="61"/>
      <c r="BI12" s="61"/>
      <c r="BJ12" s="62"/>
      <c r="BK12" s="62"/>
      <c r="BL12" s="62"/>
      <c r="BM12" s="62">
        <v>59078</v>
      </c>
      <c r="BN12" s="61"/>
      <c r="BO12" s="61"/>
      <c r="BP12" s="61"/>
      <c r="BQ12" s="61"/>
      <c r="BR12" s="61"/>
      <c r="BS12" s="62"/>
      <c r="BT12" s="62"/>
      <c r="BU12" s="62"/>
      <c r="BV12" s="62"/>
      <c r="BW12" s="61"/>
      <c r="BX12" s="61"/>
      <c r="BY12" s="61"/>
      <c r="BZ12" s="61"/>
      <c r="CA12" s="62"/>
    </row>
    <row r="13" spans="1:79" s="2" customFormat="1" ht="15" customHeight="1">
      <c r="A13" s="8" t="s">
        <v>84</v>
      </c>
      <c r="B13" s="9" t="s">
        <v>85</v>
      </c>
      <c r="C13" s="11"/>
      <c r="D13" s="11">
        <v>241520</v>
      </c>
      <c r="E13" s="11"/>
      <c r="F13" s="11"/>
      <c r="G13" s="11"/>
      <c r="H13" s="92"/>
      <c r="I13" s="103"/>
      <c r="J13" s="62"/>
      <c r="K13" s="62"/>
      <c r="L13" s="62"/>
      <c r="M13" s="61"/>
      <c r="N13" s="61"/>
      <c r="O13" s="61"/>
      <c r="P13" s="61"/>
      <c r="Q13" s="61"/>
      <c r="R13" s="62"/>
      <c r="S13" s="62"/>
      <c r="T13" s="62"/>
      <c r="U13" s="62"/>
      <c r="V13" s="61"/>
      <c r="W13" s="61"/>
      <c r="X13" s="61"/>
      <c r="Y13" s="61"/>
      <c r="Z13" s="62"/>
      <c r="AA13" s="62"/>
      <c r="AB13" s="62"/>
      <c r="AC13" s="62"/>
      <c r="AD13" s="62"/>
      <c r="AE13" s="61"/>
      <c r="AF13" s="61"/>
      <c r="AG13" s="61"/>
      <c r="AH13" s="61"/>
      <c r="AI13" s="12"/>
      <c r="AJ13" s="62"/>
      <c r="AK13" s="62"/>
      <c r="AL13" s="62"/>
      <c r="AM13" s="62"/>
      <c r="AN13" s="61"/>
      <c r="AO13" s="61"/>
      <c r="AP13" s="61"/>
      <c r="AQ13" s="61"/>
      <c r="AR13" s="62"/>
      <c r="AS13" s="62"/>
      <c r="AT13" s="62"/>
      <c r="AU13" s="62"/>
      <c r="AV13" s="62"/>
      <c r="AW13" s="61"/>
      <c r="AX13" s="61"/>
      <c r="AY13" s="61"/>
      <c r="AZ13" s="61"/>
      <c r="BA13" s="62"/>
      <c r="BB13" s="62"/>
      <c r="BC13" s="62"/>
      <c r="BD13" s="62"/>
      <c r="BE13" s="62"/>
      <c r="BF13" s="61"/>
      <c r="BG13" s="61"/>
      <c r="BH13" s="61"/>
      <c r="BI13" s="61"/>
      <c r="BJ13" s="62"/>
      <c r="BK13" s="62"/>
      <c r="BL13" s="62"/>
      <c r="BM13" s="62"/>
      <c r="BN13" s="61"/>
      <c r="BO13" s="61"/>
      <c r="BP13" s="61"/>
      <c r="BQ13" s="61">
        <v>100000</v>
      </c>
      <c r="BR13" s="61">
        <v>141520</v>
      </c>
      <c r="BS13" s="62"/>
      <c r="BT13" s="62"/>
      <c r="BU13" s="62"/>
      <c r="BV13" s="62"/>
      <c r="BW13" s="61"/>
      <c r="BX13" s="61"/>
      <c r="BY13" s="61"/>
      <c r="BZ13" s="61"/>
      <c r="CA13" s="62"/>
    </row>
    <row r="14" spans="1:79" s="2" customFormat="1" ht="15" customHeight="1">
      <c r="A14" s="8" t="s">
        <v>54</v>
      </c>
      <c r="B14" s="9" t="s">
        <v>55</v>
      </c>
      <c r="C14" s="11"/>
      <c r="D14" s="11"/>
      <c r="E14" s="11">
        <v>138000</v>
      </c>
      <c r="F14" s="11"/>
      <c r="G14" s="11"/>
      <c r="H14" s="92"/>
      <c r="I14" s="103"/>
      <c r="J14" s="62"/>
      <c r="K14" s="62"/>
      <c r="L14" s="62"/>
      <c r="M14" s="61"/>
      <c r="N14" s="61"/>
      <c r="O14" s="61"/>
      <c r="P14" s="61"/>
      <c r="Q14" s="61"/>
      <c r="R14" s="62"/>
      <c r="S14" s="62"/>
      <c r="T14" s="62"/>
      <c r="U14" s="62"/>
      <c r="V14" s="61"/>
      <c r="W14" s="61"/>
      <c r="X14" s="61"/>
      <c r="Y14" s="61"/>
      <c r="Z14" s="62"/>
      <c r="AA14" s="62"/>
      <c r="AB14" s="62"/>
      <c r="AC14" s="62"/>
      <c r="AD14" s="62"/>
      <c r="AE14" s="61"/>
      <c r="AF14" s="61"/>
      <c r="AG14" s="61"/>
      <c r="AH14" s="61"/>
      <c r="AI14" s="12"/>
      <c r="AJ14" s="62"/>
      <c r="AK14" s="62"/>
      <c r="AL14" s="62"/>
      <c r="AM14" s="62"/>
      <c r="AN14" s="61"/>
      <c r="AO14" s="61"/>
      <c r="AP14" s="61"/>
      <c r="AQ14" s="61"/>
      <c r="AR14" s="62"/>
      <c r="AS14" s="62"/>
      <c r="AT14" s="62"/>
      <c r="AU14" s="62"/>
      <c r="AV14" s="62"/>
      <c r="AW14" s="61"/>
      <c r="AX14" s="61"/>
      <c r="AY14" s="61"/>
      <c r="AZ14" s="61"/>
      <c r="BA14" s="62"/>
      <c r="BB14" s="62"/>
      <c r="BC14" s="62"/>
      <c r="BD14" s="62"/>
      <c r="BE14" s="62"/>
      <c r="BF14" s="61"/>
      <c r="BG14" s="61"/>
      <c r="BH14" s="61"/>
      <c r="BI14" s="61"/>
      <c r="BJ14" s="62"/>
      <c r="BK14" s="62"/>
      <c r="BL14" s="62"/>
      <c r="BM14" s="62"/>
      <c r="BN14" s="61"/>
      <c r="BO14" s="61"/>
      <c r="BP14" s="61">
        <v>138000</v>
      </c>
      <c r="BQ14" s="61"/>
      <c r="BR14" s="61"/>
      <c r="BS14" s="62"/>
      <c r="BT14" s="62"/>
      <c r="BU14" s="62"/>
      <c r="BV14" s="62"/>
      <c r="BW14" s="61"/>
      <c r="BX14" s="61"/>
      <c r="BY14" s="61"/>
      <c r="BZ14" s="61"/>
      <c r="CA14" s="62"/>
    </row>
    <row r="15" spans="1:79" s="2" customFormat="1" ht="15" customHeight="1">
      <c r="A15" s="8" t="s">
        <v>116</v>
      </c>
      <c r="B15" s="9" t="s">
        <v>117</v>
      </c>
      <c r="C15" s="11"/>
      <c r="D15" s="11"/>
      <c r="E15" s="11"/>
      <c r="F15" s="11">
        <v>70000</v>
      </c>
      <c r="G15" s="11"/>
      <c r="H15" s="92"/>
      <c r="I15" s="103"/>
      <c r="J15" s="62"/>
      <c r="K15" s="62"/>
      <c r="L15" s="62"/>
      <c r="M15" s="61"/>
      <c r="N15" s="61"/>
      <c r="O15" s="61"/>
      <c r="P15" s="61"/>
      <c r="Q15" s="61"/>
      <c r="R15" s="62"/>
      <c r="S15" s="62"/>
      <c r="T15" s="62"/>
      <c r="U15" s="62"/>
      <c r="V15" s="61"/>
      <c r="W15" s="61"/>
      <c r="X15" s="61"/>
      <c r="Y15" s="61"/>
      <c r="Z15" s="62"/>
      <c r="AA15" s="62"/>
      <c r="AB15" s="62"/>
      <c r="AC15" s="62"/>
      <c r="AD15" s="62"/>
      <c r="AE15" s="61"/>
      <c r="AF15" s="61"/>
      <c r="AG15" s="61"/>
      <c r="AH15" s="61"/>
      <c r="AI15" s="12"/>
      <c r="AJ15" s="62"/>
      <c r="AK15" s="62"/>
      <c r="AL15" s="62"/>
      <c r="AM15" s="62"/>
      <c r="AN15" s="61"/>
      <c r="AO15" s="61"/>
      <c r="AP15" s="61"/>
      <c r="AQ15" s="61"/>
      <c r="AR15" s="62"/>
      <c r="AS15" s="62"/>
      <c r="AT15" s="62"/>
      <c r="AU15" s="62"/>
      <c r="AV15" s="62"/>
      <c r="AW15" s="61"/>
      <c r="AX15" s="61"/>
      <c r="AY15" s="61"/>
      <c r="AZ15" s="61"/>
      <c r="BA15" s="62"/>
      <c r="BB15" s="62"/>
      <c r="BC15" s="62"/>
      <c r="BD15" s="62"/>
      <c r="BE15" s="62"/>
      <c r="BF15" s="61"/>
      <c r="BG15" s="61"/>
      <c r="BH15" s="61"/>
      <c r="BI15" s="61"/>
      <c r="BJ15" s="62">
        <v>50000</v>
      </c>
      <c r="BK15" s="62"/>
      <c r="BL15" s="62"/>
      <c r="BM15" s="62"/>
      <c r="BN15" s="61"/>
      <c r="BO15" s="61"/>
      <c r="BP15" s="61"/>
      <c r="BQ15" s="61"/>
      <c r="BR15" s="61">
        <v>20000</v>
      </c>
      <c r="BS15" s="62"/>
      <c r="BT15" s="62"/>
      <c r="BU15" s="62"/>
      <c r="BV15" s="62"/>
      <c r="BW15" s="61"/>
      <c r="BX15" s="61"/>
      <c r="BY15" s="61"/>
      <c r="BZ15" s="61"/>
      <c r="CA15" s="62"/>
    </row>
    <row r="16" spans="1:79" s="14" customFormat="1" ht="17.25" customHeight="1" thickBot="1">
      <c r="A16" s="13"/>
      <c r="B16" s="70" t="s">
        <v>65</v>
      </c>
      <c r="C16" s="71">
        <f>SUM(C7:C15)</f>
        <v>1583070</v>
      </c>
      <c r="D16" s="71">
        <f>SUM(D7:D15)</f>
        <v>300598</v>
      </c>
      <c r="E16" s="71">
        <f>SUM(E7:E15)</f>
        <v>138000</v>
      </c>
      <c r="F16" s="71">
        <f>SUM(F7:F15)</f>
        <v>70000</v>
      </c>
      <c r="G16" s="71">
        <f>SUM(G7:G15)</f>
        <v>0</v>
      </c>
      <c r="H16" s="92"/>
      <c r="I16" s="12" t="s">
        <v>92</v>
      </c>
      <c r="J16" s="104">
        <f>SUM(J7:L15)</f>
        <v>0</v>
      </c>
      <c r="K16" s="105"/>
      <c r="L16" s="106"/>
      <c r="M16" s="107">
        <f>SUM(M7:Q15)</f>
        <v>0</v>
      </c>
      <c r="N16" s="108"/>
      <c r="O16" s="108"/>
      <c r="P16" s="108"/>
      <c r="Q16" s="109"/>
      <c r="R16" s="104">
        <f>SUM(R7:U15)</f>
        <v>0</v>
      </c>
      <c r="S16" s="105"/>
      <c r="T16" s="105"/>
      <c r="U16" s="106"/>
      <c r="V16" s="107">
        <f>SUM(V7:Y15)</f>
        <v>0</v>
      </c>
      <c r="W16" s="108"/>
      <c r="X16" s="108"/>
      <c r="Y16" s="109"/>
      <c r="Z16" s="104">
        <f>SUM(Z7:AD15)</f>
        <v>0</v>
      </c>
      <c r="AA16" s="105"/>
      <c r="AB16" s="105"/>
      <c r="AC16" s="105"/>
      <c r="AD16" s="106"/>
      <c r="AE16" s="107">
        <f>SUM(AE7:AH15)</f>
        <v>0</v>
      </c>
      <c r="AF16" s="108"/>
      <c r="AG16" s="108"/>
      <c r="AH16" s="109"/>
      <c r="AI16" s="60"/>
      <c r="AJ16" s="104">
        <f>SUM(AJ7:AM15)</f>
        <v>0</v>
      </c>
      <c r="AK16" s="105"/>
      <c r="AL16" s="105"/>
      <c r="AM16" s="106"/>
      <c r="AN16" s="107">
        <f>SUM(AN7:AQ15)</f>
        <v>0</v>
      </c>
      <c r="AO16" s="108"/>
      <c r="AP16" s="108"/>
      <c r="AQ16" s="109"/>
      <c r="AR16" s="104">
        <f>SUM(AR7:AV15)</f>
        <v>0</v>
      </c>
      <c r="AS16" s="105"/>
      <c r="AT16" s="105"/>
      <c r="AU16" s="105"/>
      <c r="AV16" s="106"/>
      <c r="AW16" s="107">
        <f>SUM(AW7:AZ15)</f>
        <v>130000</v>
      </c>
      <c r="AX16" s="108"/>
      <c r="AY16" s="108"/>
      <c r="AZ16" s="109"/>
      <c r="BA16" s="104">
        <f>SUM(BA7:BE15)</f>
        <v>521224</v>
      </c>
      <c r="BB16" s="105"/>
      <c r="BC16" s="105"/>
      <c r="BD16" s="105"/>
      <c r="BE16" s="106"/>
      <c r="BF16" s="107">
        <f>SUM(BF7:BI15)</f>
        <v>432954</v>
      </c>
      <c r="BG16" s="108"/>
      <c r="BH16" s="108"/>
      <c r="BI16" s="109"/>
      <c r="BJ16" s="104">
        <f>SUM(BJ7:BM15)</f>
        <v>607970</v>
      </c>
      <c r="BK16" s="105"/>
      <c r="BL16" s="105"/>
      <c r="BM16" s="106"/>
      <c r="BN16" s="107">
        <f>SUM(BN7:BR15)</f>
        <v>399520</v>
      </c>
      <c r="BO16" s="108"/>
      <c r="BP16" s="108"/>
      <c r="BQ16" s="108"/>
      <c r="BR16" s="109"/>
      <c r="BS16" s="104">
        <f>SUM(BS7:BV15)</f>
        <v>0</v>
      </c>
      <c r="BT16" s="105"/>
      <c r="BU16" s="105"/>
      <c r="BV16" s="106"/>
      <c r="BW16" s="107">
        <f>SUM(BW7:BZ15)</f>
        <v>0</v>
      </c>
      <c r="BX16" s="108"/>
      <c r="BY16" s="108"/>
      <c r="BZ16" s="109"/>
      <c r="CA16" s="63"/>
    </row>
    <row r="17" spans="1:79" s="14" customFormat="1" ht="17.25" customHeight="1">
      <c r="A17" s="113"/>
      <c r="B17" s="113" t="s">
        <v>11</v>
      </c>
      <c r="C17" s="115">
        <f>HSV+PSV+Dodavka+Mont+HZS</f>
        <v>2091668</v>
      </c>
      <c r="D17" s="116"/>
      <c r="E17" s="116"/>
      <c r="F17" s="116"/>
      <c r="G17" s="117"/>
      <c r="H17" s="92"/>
      <c r="I17" s="58" t="s">
        <v>93</v>
      </c>
      <c r="J17" s="121">
        <f>SUM(J16:U16)</f>
        <v>0</v>
      </c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>
        <f>SUM(V16:AH16)</f>
        <v>0</v>
      </c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J17" s="121">
        <f>SUM(AJ16:AV16)</f>
        <v>0</v>
      </c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>
        <f>SUM(AW16:BI16)</f>
        <v>1084178</v>
      </c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>
        <f>SUM(BJ16:BV16)</f>
        <v>1007490</v>
      </c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>
        <f>SUM(BW7:CA15)</f>
        <v>0</v>
      </c>
      <c r="BX17" s="121"/>
      <c r="BY17" s="121"/>
      <c r="BZ17" s="121"/>
      <c r="CA17" s="121"/>
    </row>
    <row r="18" spans="1:79" s="14" customFormat="1" ht="17.25" customHeight="1" thickBot="1">
      <c r="A18" s="114"/>
      <c r="B18" s="114"/>
      <c r="C18" s="118"/>
      <c r="D18" s="119"/>
      <c r="E18" s="119"/>
      <c r="F18" s="119"/>
      <c r="G18" s="120"/>
      <c r="H18" s="92"/>
      <c r="I18" s="12" t="s">
        <v>94</v>
      </c>
      <c r="J18" s="121">
        <f>SUM(J17:AH17)</f>
        <v>0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J18" s="121">
        <f>SUM(AJ17:CA17)</f>
        <v>2091668</v>
      </c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</row>
    <row r="19" spans="1:8" ht="13.5" thickBot="1">
      <c r="A19" s="15"/>
      <c r="B19" s="15"/>
      <c r="C19" s="15"/>
      <c r="D19" s="15"/>
      <c r="E19" s="15"/>
      <c r="F19" s="15"/>
      <c r="G19" s="15"/>
      <c r="H19" s="92"/>
    </row>
    <row r="20" spans="1:79" ht="19.5" customHeight="1" thickBot="1">
      <c r="A20" s="122" t="s">
        <v>88</v>
      </c>
      <c r="B20" s="123"/>
      <c r="C20" s="123"/>
      <c r="D20" s="123"/>
      <c r="E20" s="123"/>
      <c r="F20" s="123"/>
      <c r="G20" s="124"/>
      <c r="H20" s="92"/>
      <c r="I20" s="64" t="s">
        <v>97</v>
      </c>
      <c r="J20" s="125">
        <f>SUM(J18:CA18)</f>
        <v>2091668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7"/>
    </row>
    <row r="21" spans="1:8" ht="4.5" customHeight="1" thickBot="1">
      <c r="A21" s="67"/>
      <c r="B21" s="68"/>
      <c r="C21" s="68"/>
      <c r="D21" s="68"/>
      <c r="E21" s="68"/>
      <c r="F21" s="68"/>
      <c r="G21" s="69"/>
      <c r="H21" s="92"/>
    </row>
    <row r="22" spans="1:8" ht="12.75">
      <c r="A22" s="17" t="s">
        <v>12</v>
      </c>
      <c r="B22" s="18"/>
      <c r="C22" s="19" t="s">
        <v>13</v>
      </c>
      <c r="D22" s="20" t="s">
        <v>14</v>
      </c>
      <c r="E22" s="21" t="s">
        <v>15</v>
      </c>
      <c r="F22" s="22"/>
      <c r="G22" s="23" t="s">
        <v>13</v>
      </c>
      <c r="H22" s="92"/>
    </row>
    <row r="23" spans="1:8" ht="13.5" thickBot="1">
      <c r="A23" s="24"/>
      <c r="B23" s="25"/>
      <c r="C23" s="26">
        <v>0</v>
      </c>
      <c r="D23" s="27">
        <v>0</v>
      </c>
      <c r="E23" s="28">
        <v>0</v>
      </c>
      <c r="F23" s="29"/>
      <c r="G23" s="30">
        <v>0</v>
      </c>
      <c r="H23" s="92"/>
    </row>
    <row r="24" spans="1:8" ht="19.5" customHeight="1" thickBot="1">
      <c r="A24" s="31"/>
      <c r="B24" s="32" t="s">
        <v>16</v>
      </c>
      <c r="C24" s="128">
        <f>SUM(F23:F23)</f>
        <v>0</v>
      </c>
      <c r="D24" s="129"/>
      <c r="E24" s="129"/>
      <c r="F24" s="129"/>
      <c r="G24" s="130"/>
      <c r="H24" s="92"/>
    </row>
    <row r="25" spans="1:8" ht="13.5" thickBot="1">
      <c r="A25" s="33"/>
      <c r="B25" s="33"/>
      <c r="C25" s="33"/>
      <c r="D25" s="33"/>
      <c r="E25" s="33"/>
      <c r="F25" s="33"/>
      <c r="G25" s="33"/>
      <c r="H25" s="92"/>
    </row>
    <row r="26" spans="1:56" ht="19.5" customHeight="1">
      <c r="A26" s="131" t="s">
        <v>4</v>
      </c>
      <c r="B26" s="132"/>
      <c r="C26" s="132"/>
      <c r="D26" s="132"/>
      <c r="E26" s="132"/>
      <c r="F26" s="132"/>
      <c r="G26" s="133"/>
      <c r="H26" s="92"/>
      <c r="AZ26" s="16"/>
      <c r="BA26" s="16"/>
      <c r="BB26" s="16"/>
      <c r="BC26" s="16"/>
      <c r="BD26" s="16"/>
    </row>
    <row r="27" spans="1:8" ht="4.5" customHeight="1" thickBot="1">
      <c r="A27" s="65"/>
      <c r="B27" s="15"/>
      <c r="C27" s="15"/>
      <c r="D27" s="15"/>
      <c r="E27" s="15"/>
      <c r="F27" s="15"/>
      <c r="G27" s="66"/>
      <c r="H27" s="92"/>
    </row>
    <row r="28" spans="1:8" ht="12.75">
      <c r="A28" s="34"/>
      <c r="B28" s="35"/>
      <c r="C28" s="134" t="s">
        <v>14</v>
      </c>
      <c r="D28" s="135"/>
      <c r="E28" s="136" t="s">
        <v>15</v>
      </c>
      <c r="F28" s="137"/>
      <c r="G28" s="138"/>
      <c r="H28" s="92"/>
    </row>
    <row r="29" spans="1:8" ht="13.5" thickBot="1">
      <c r="A29" s="36" t="s">
        <v>61</v>
      </c>
      <c r="B29" s="37"/>
      <c r="C29" s="139">
        <v>19</v>
      </c>
      <c r="D29" s="140"/>
      <c r="E29" s="141">
        <f>C17</f>
        <v>2091668</v>
      </c>
      <c r="F29" s="141"/>
      <c r="G29" s="142"/>
      <c r="H29" s="92"/>
    </row>
    <row r="30" spans="1:8" ht="19.5" customHeight="1" thickBot="1">
      <c r="A30" s="38"/>
      <c r="B30" s="39" t="s">
        <v>62</v>
      </c>
      <c r="C30" s="143">
        <f>C29*E29/100</f>
        <v>397416.92</v>
      </c>
      <c r="D30" s="144"/>
      <c r="E30" s="144"/>
      <c r="F30" s="144"/>
      <c r="G30" s="145"/>
      <c r="H30" s="92"/>
    </row>
    <row r="31" spans="4:8" ht="13.5" thickBot="1">
      <c r="D31" s="40"/>
      <c r="E31" s="41"/>
      <c r="F31" s="41"/>
      <c r="G31" s="42"/>
      <c r="H31" s="92"/>
    </row>
    <row r="32" spans="1:56" ht="19.5" customHeight="1">
      <c r="A32" s="131" t="s">
        <v>63</v>
      </c>
      <c r="B32" s="132"/>
      <c r="C32" s="132"/>
      <c r="D32" s="132"/>
      <c r="E32" s="132"/>
      <c r="F32" s="132"/>
      <c r="G32" s="133"/>
      <c r="H32" s="92"/>
      <c r="AZ32" s="16"/>
      <c r="BA32" s="16"/>
      <c r="BB32" s="16"/>
      <c r="BC32" s="16"/>
      <c r="BD32" s="16"/>
    </row>
    <row r="33" spans="1:8" ht="4.5" customHeight="1" thickBot="1">
      <c r="A33" s="65"/>
      <c r="B33" s="15"/>
      <c r="C33" s="15"/>
      <c r="D33" s="15"/>
      <c r="E33" s="15"/>
      <c r="F33" s="15"/>
      <c r="G33" s="66"/>
      <c r="H33" s="92"/>
    </row>
    <row r="34" spans="1:8" ht="12.75">
      <c r="A34" s="34" t="s">
        <v>64</v>
      </c>
      <c r="B34" s="35"/>
      <c r="C34" s="43"/>
      <c r="D34" s="44"/>
      <c r="E34" s="45"/>
      <c r="F34" s="146">
        <f>C17</f>
        <v>2091668</v>
      </c>
      <c r="G34" s="147"/>
      <c r="H34" s="92"/>
    </row>
    <row r="35" spans="1:8" ht="12.75">
      <c r="A35" s="53" t="s">
        <v>2</v>
      </c>
      <c r="B35" s="54"/>
      <c r="C35" s="55"/>
      <c r="D35" s="56"/>
      <c r="E35" s="57"/>
      <c r="F35" s="148">
        <f>VRN</f>
        <v>0</v>
      </c>
      <c r="G35" s="149"/>
      <c r="H35" s="92"/>
    </row>
    <row r="36" spans="1:8" ht="13.5" thickBot="1">
      <c r="A36" s="46" t="s">
        <v>4</v>
      </c>
      <c r="B36" s="47"/>
      <c r="C36" s="48"/>
      <c r="D36" s="49"/>
      <c r="E36" s="50"/>
      <c r="F36" s="150">
        <f>C30</f>
        <v>397416.92</v>
      </c>
      <c r="G36" s="151"/>
      <c r="H36" s="92"/>
    </row>
    <row r="37" spans="1:8" ht="24" customHeight="1" thickBot="1">
      <c r="A37" s="51"/>
      <c r="B37" s="52" t="s">
        <v>63</v>
      </c>
      <c r="C37" s="152">
        <f>F34+F35+F36</f>
        <v>2489084.92</v>
      </c>
      <c r="D37" s="153"/>
      <c r="E37" s="153"/>
      <c r="F37" s="153"/>
      <c r="G37" s="154"/>
      <c r="H37" s="92"/>
    </row>
    <row r="38" spans="4:8" ht="12.75">
      <c r="D38" s="40"/>
      <c r="E38" s="41"/>
      <c r="F38" s="41"/>
      <c r="G38" s="42"/>
      <c r="H38" s="92"/>
    </row>
    <row r="39" spans="4:7" ht="12.75">
      <c r="D39" s="40"/>
      <c r="E39" s="41"/>
      <c r="F39" s="41"/>
      <c r="G39" s="42"/>
    </row>
    <row r="40" spans="4:7" ht="12.75">
      <c r="D40" s="40"/>
      <c r="E40" s="41"/>
      <c r="F40" s="41"/>
      <c r="G40" s="42"/>
    </row>
    <row r="41" spans="4:7" ht="12.75">
      <c r="D41" s="40"/>
      <c r="E41" s="41"/>
      <c r="F41" s="41"/>
      <c r="G41" s="42"/>
    </row>
    <row r="42" spans="4:7" ht="12.75">
      <c r="D42" s="40"/>
      <c r="E42" s="41"/>
      <c r="F42" s="41"/>
      <c r="G42" s="42"/>
    </row>
    <row r="43" spans="4:7" ht="12.75">
      <c r="D43" s="40"/>
      <c r="E43" s="41"/>
      <c r="F43" s="41"/>
      <c r="G43" s="42"/>
    </row>
    <row r="44" spans="4:7" ht="12.75">
      <c r="D44" s="40"/>
      <c r="E44" s="41"/>
      <c r="F44" s="41"/>
      <c r="G44" s="42"/>
    </row>
    <row r="45" spans="4:7" ht="12.75">
      <c r="D45" s="40"/>
      <c r="E45" s="41"/>
      <c r="F45" s="41"/>
      <c r="G45" s="42"/>
    </row>
    <row r="46" spans="4:7" ht="12.75">
      <c r="D46" s="40"/>
      <c r="E46" s="41"/>
      <c r="F46" s="41"/>
      <c r="G46" s="42"/>
    </row>
    <row r="47" spans="4:7" ht="12.75">
      <c r="D47" s="40"/>
      <c r="E47" s="41"/>
      <c r="F47" s="41"/>
      <c r="G47" s="42"/>
    </row>
    <row r="48" spans="4:7" ht="12.75">
      <c r="D48" s="40"/>
      <c r="E48" s="41"/>
      <c r="F48" s="41"/>
      <c r="G48" s="42"/>
    </row>
    <row r="49" spans="4:7" ht="12.75">
      <c r="D49" s="40"/>
      <c r="E49" s="41"/>
      <c r="F49" s="41"/>
      <c r="G49" s="42"/>
    </row>
    <row r="50" spans="4:7" ht="12.75">
      <c r="D50" s="40"/>
      <c r="E50" s="41"/>
      <c r="F50" s="41"/>
      <c r="G50" s="42"/>
    </row>
    <row r="51" spans="4:7" ht="12.75">
      <c r="D51" s="40"/>
      <c r="E51" s="41"/>
      <c r="F51" s="41"/>
      <c r="G51" s="42"/>
    </row>
    <row r="52" spans="4:7" ht="12.75">
      <c r="D52" s="40"/>
      <c r="E52" s="41"/>
      <c r="F52" s="41"/>
      <c r="G52" s="42"/>
    </row>
    <row r="53" spans="4:7" ht="12.75">
      <c r="D53" s="40"/>
      <c r="E53" s="41"/>
      <c r="F53" s="41"/>
      <c r="G53" s="42"/>
    </row>
    <row r="54" spans="4:7" ht="12.75">
      <c r="D54" s="40"/>
      <c r="E54" s="41"/>
      <c r="F54" s="41"/>
      <c r="G54" s="42"/>
    </row>
    <row r="55" spans="4:7" ht="12.75">
      <c r="D55" s="40"/>
      <c r="E55" s="41"/>
      <c r="F55" s="41"/>
      <c r="G55" s="42"/>
    </row>
    <row r="56" spans="4:7" ht="12.75">
      <c r="D56" s="40"/>
      <c r="E56" s="41"/>
      <c r="F56" s="41"/>
      <c r="G56" s="42"/>
    </row>
    <row r="57" spans="4:7" ht="12.75">
      <c r="D57" s="40"/>
      <c r="E57" s="41"/>
      <c r="F57" s="41"/>
      <c r="G57" s="42"/>
    </row>
    <row r="58" spans="4:7" ht="12.75">
      <c r="D58" s="40"/>
      <c r="E58" s="41"/>
      <c r="F58" s="41"/>
      <c r="G58" s="42"/>
    </row>
    <row r="59" spans="4:7" ht="12.75">
      <c r="D59" s="40"/>
      <c r="E59" s="41"/>
      <c r="F59" s="41"/>
      <c r="G59" s="42"/>
    </row>
    <row r="60" spans="4:7" ht="12.75">
      <c r="D60" s="40"/>
      <c r="E60" s="41"/>
      <c r="F60" s="41"/>
      <c r="G60" s="42"/>
    </row>
    <row r="61" spans="4:7" ht="12.75">
      <c r="D61" s="40"/>
      <c r="E61" s="41"/>
      <c r="F61" s="41"/>
      <c r="G61" s="42"/>
    </row>
    <row r="62" spans="4:7" ht="12.75">
      <c r="D62" s="40"/>
      <c r="E62" s="41"/>
      <c r="F62" s="41"/>
      <c r="G62" s="42"/>
    </row>
    <row r="63" spans="4:7" ht="12.75">
      <c r="D63" s="40"/>
      <c r="E63" s="41"/>
      <c r="F63" s="41"/>
      <c r="G63" s="42"/>
    </row>
    <row r="64" spans="4:7" ht="12.75">
      <c r="D64" s="40"/>
      <c r="E64" s="41"/>
      <c r="F64" s="41"/>
      <c r="G64" s="42"/>
    </row>
    <row r="65" spans="4:7" ht="12.75">
      <c r="D65" s="40"/>
      <c r="E65" s="41"/>
      <c r="F65" s="41"/>
      <c r="G65" s="42"/>
    </row>
    <row r="66" spans="4:7" ht="12.75">
      <c r="D66" s="40"/>
      <c r="E66" s="41"/>
      <c r="F66" s="41"/>
      <c r="G66" s="42"/>
    </row>
    <row r="67" spans="4:7" ht="12.75">
      <c r="D67" s="40"/>
      <c r="E67" s="41"/>
      <c r="F67" s="41"/>
      <c r="G67" s="42"/>
    </row>
    <row r="68" spans="4:7" ht="12.75">
      <c r="D68" s="40"/>
      <c r="E68" s="41"/>
      <c r="F68" s="41"/>
      <c r="G68" s="42"/>
    </row>
    <row r="69" spans="4:7" ht="12.75">
      <c r="D69" s="40"/>
      <c r="E69" s="41"/>
      <c r="F69" s="41"/>
      <c r="G69" s="42"/>
    </row>
    <row r="70" spans="4:7" ht="12.75">
      <c r="D70" s="40"/>
      <c r="E70" s="41"/>
      <c r="F70" s="41"/>
      <c r="G70" s="42"/>
    </row>
    <row r="71" spans="4:7" ht="12.75">
      <c r="D71" s="40"/>
      <c r="E71" s="41"/>
      <c r="F71" s="41"/>
      <c r="G71" s="42"/>
    </row>
    <row r="72" spans="4:7" ht="12.75">
      <c r="D72" s="40"/>
      <c r="E72" s="41"/>
      <c r="F72" s="41"/>
      <c r="G72" s="42"/>
    </row>
    <row r="73" spans="4:7" ht="12.75">
      <c r="D73" s="40"/>
      <c r="E73" s="41"/>
      <c r="F73" s="41"/>
      <c r="G73" s="42"/>
    </row>
    <row r="74" spans="4:7" ht="12.75">
      <c r="D74" s="40"/>
      <c r="E74" s="41"/>
      <c r="F74" s="41"/>
      <c r="G74" s="42"/>
    </row>
    <row r="75" spans="4:7" ht="12.75">
      <c r="D75" s="40"/>
      <c r="E75" s="41"/>
      <c r="F75" s="41"/>
      <c r="G75" s="42"/>
    </row>
    <row r="76" spans="4:7" ht="12.75">
      <c r="D76" s="40"/>
      <c r="E76" s="41"/>
      <c r="F76" s="41"/>
      <c r="G76" s="42"/>
    </row>
  </sheetData>
  <sheetProtection/>
  <mergeCells count="119">
    <mergeCell ref="F36:G36"/>
    <mergeCell ref="C37:G37"/>
    <mergeCell ref="A4:G4"/>
    <mergeCell ref="C29:D29"/>
    <mergeCell ref="E29:G29"/>
    <mergeCell ref="C30:G30"/>
    <mergeCell ref="A32:G32"/>
    <mergeCell ref="F34:G34"/>
    <mergeCell ref="F35:G35"/>
    <mergeCell ref="A20:G20"/>
    <mergeCell ref="J20:CA20"/>
    <mergeCell ref="C24:G24"/>
    <mergeCell ref="A26:G26"/>
    <mergeCell ref="C28:D28"/>
    <mergeCell ref="E28:G28"/>
    <mergeCell ref="AJ17:AV17"/>
    <mergeCell ref="AW17:BI17"/>
    <mergeCell ref="BJ17:BV17"/>
    <mergeCell ref="BW17:CA17"/>
    <mergeCell ref="J18:AH18"/>
    <mergeCell ref="AJ18:CA18"/>
    <mergeCell ref="BF16:BI16"/>
    <mergeCell ref="BJ16:BM16"/>
    <mergeCell ref="BN16:BR16"/>
    <mergeCell ref="BS16:BV16"/>
    <mergeCell ref="BW16:BZ16"/>
    <mergeCell ref="AJ16:AM16"/>
    <mergeCell ref="AN16:AQ16"/>
    <mergeCell ref="AR16:AV16"/>
    <mergeCell ref="AW16:AZ16"/>
    <mergeCell ref="A17:A18"/>
    <mergeCell ref="B17:B18"/>
    <mergeCell ref="C17:G18"/>
    <mergeCell ref="J17:U17"/>
    <mergeCell ref="V17:AH17"/>
    <mergeCell ref="AE16:AH16"/>
    <mergeCell ref="BA16:BE16"/>
    <mergeCell ref="I7:I15"/>
    <mergeCell ref="J16:L16"/>
    <mergeCell ref="M16:Q16"/>
    <mergeCell ref="R16:U16"/>
    <mergeCell ref="V16:Y16"/>
    <mergeCell ref="Z16:AD16"/>
    <mergeCell ref="BV2:BV6"/>
    <mergeCell ref="BW2:BW6"/>
    <mergeCell ref="BX2:BX6"/>
    <mergeCell ref="BY2:BY6"/>
    <mergeCell ref="BZ2:BZ6"/>
    <mergeCell ref="CA2:CA6"/>
    <mergeCell ref="BP2:BP6"/>
    <mergeCell ref="BQ2:BQ6"/>
    <mergeCell ref="BR2:BR6"/>
    <mergeCell ref="BS2:BS6"/>
    <mergeCell ref="BT2:BT6"/>
    <mergeCell ref="BU2:BU6"/>
    <mergeCell ref="BJ2:BJ6"/>
    <mergeCell ref="BK2:BK6"/>
    <mergeCell ref="BL2:BL6"/>
    <mergeCell ref="BM2:BM6"/>
    <mergeCell ref="BN2:BN6"/>
    <mergeCell ref="BO2:BO6"/>
    <mergeCell ref="BD2:BD6"/>
    <mergeCell ref="BE2:BE6"/>
    <mergeCell ref="BF2:BF6"/>
    <mergeCell ref="BG2:BG6"/>
    <mergeCell ref="BH2:BH6"/>
    <mergeCell ref="BI2:BI6"/>
    <mergeCell ref="AX2:AX6"/>
    <mergeCell ref="AY2:AY6"/>
    <mergeCell ref="AZ2:AZ6"/>
    <mergeCell ref="BA2:BA6"/>
    <mergeCell ref="BB2:BB6"/>
    <mergeCell ref="BC2:BC6"/>
    <mergeCell ref="AR2:AR6"/>
    <mergeCell ref="AS2:AS6"/>
    <mergeCell ref="AT2:AT6"/>
    <mergeCell ref="AU2:AU6"/>
    <mergeCell ref="AV2:AV6"/>
    <mergeCell ref="AW2:AW6"/>
    <mergeCell ref="AL2:AL6"/>
    <mergeCell ref="AM2:AM6"/>
    <mergeCell ref="AN2:AN6"/>
    <mergeCell ref="AO2:AO6"/>
    <mergeCell ref="AP2:AP6"/>
    <mergeCell ref="AQ2:AQ6"/>
    <mergeCell ref="AE2:AE6"/>
    <mergeCell ref="AF2:AF6"/>
    <mergeCell ref="AG2:AG6"/>
    <mergeCell ref="AH2:AH6"/>
    <mergeCell ref="AJ2:AJ6"/>
    <mergeCell ref="AK2:AK6"/>
    <mergeCell ref="Y2:Y6"/>
    <mergeCell ref="Z2:Z6"/>
    <mergeCell ref="AA2:AA6"/>
    <mergeCell ref="AB2:AB6"/>
    <mergeCell ref="AC2:AC6"/>
    <mergeCell ref="AD2:AD6"/>
    <mergeCell ref="S2:S6"/>
    <mergeCell ref="T2:T6"/>
    <mergeCell ref="U2:U6"/>
    <mergeCell ref="V2:V6"/>
    <mergeCell ref="W2:W6"/>
    <mergeCell ref="X2:X6"/>
    <mergeCell ref="M2:M6"/>
    <mergeCell ref="N2:N6"/>
    <mergeCell ref="O2:O6"/>
    <mergeCell ref="P2:P6"/>
    <mergeCell ref="Q2:Q6"/>
    <mergeCell ref="R2:R6"/>
    <mergeCell ref="A1:B1"/>
    <mergeCell ref="C1:G1"/>
    <mergeCell ref="H1:H38"/>
    <mergeCell ref="I1:AH1"/>
    <mergeCell ref="A2:B2"/>
    <mergeCell ref="C2:G2"/>
    <mergeCell ref="I2:I6"/>
    <mergeCell ref="J2:J6"/>
    <mergeCell ref="K2:K6"/>
    <mergeCell ref="L2:L6"/>
  </mergeCells>
  <printOptions horizontalCentered="1" verticalCentered="1"/>
  <pageMargins left="0.5905511811023623" right="0.3937007874015748" top="0.6692913385826772" bottom="0.5118110236220472" header="0.5118110236220472" footer="0.4330708661417323"/>
  <pageSetup horizontalDpi="300" verticalDpi="300" orientation="portrait" paperSize="9" scale="91" r:id="rId1"/>
  <headerFooter alignWithMargins="0">
    <oddFooter>&amp;CStrana &amp;P</oddFooter>
  </headerFooter>
  <colBreaks count="3" manualBreakCount="3">
    <brk id="8" max="35" man="1"/>
    <brk id="36" max="37" man="1"/>
    <brk id="58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78"/>
  <sheetViews>
    <sheetView view="pageBreakPreview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J7" sqref="J1:AH16384"/>
    </sheetView>
  </sheetViews>
  <sheetFormatPr defaultColWidth="9.00390625" defaultRowHeight="12.75"/>
  <cols>
    <col min="1" max="1" width="4.125" style="1" customWidth="1"/>
    <col min="2" max="2" width="26.875" style="1" bestFit="1" customWidth="1"/>
    <col min="3" max="7" width="9.75390625" style="1" customWidth="1"/>
    <col min="8" max="8" width="1.37890625" style="1" customWidth="1"/>
    <col min="9" max="9" width="6.875" style="1" bestFit="1" customWidth="1"/>
    <col min="10" max="34" width="3.00390625" style="87" customWidth="1"/>
    <col min="35" max="35" width="1.12109375" style="1" customWidth="1"/>
    <col min="36" max="61" width="3.25390625" style="1" bestFit="1" customWidth="1"/>
    <col min="62" max="62" width="6.00390625" style="1" bestFit="1" customWidth="1"/>
    <col min="63" max="63" width="5.00390625" style="1" bestFit="1" customWidth="1"/>
    <col min="64" max="65" width="6.00390625" style="1" bestFit="1" customWidth="1"/>
    <col min="66" max="66" width="7.00390625" style="1" bestFit="1" customWidth="1"/>
    <col min="67" max="67" width="8.00390625" style="1" bestFit="1" customWidth="1"/>
    <col min="68" max="70" width="7.00390625" style="1" bestFit="1" customWidth="1"/>
    <col min="71" max="79" width="3.25390625" style="1" bestFit="1" customWidth="1"/>
    <col min="80" max="80" width="1.37890625" style="1" customWidth="1"/>
    <col min="81" max="16384" width="9.125" style="1" customWidth="1"/>
  </cols>
  <sheetData>
    <row r="1" spans="1:34" ht="16.5" customHeight="1" thickTop="1">
      <c r="A1" s="88" t="s">
        <v>1</v>
      </c>
      <c r="B1" s="89"/>
      <c r="C1" s="90" t="s">
        <v>105</v>
      </c>
      <c r="D1" s="90"/>
      <c r="E1" s="90"/>
      <c r="F1" s="90"/>
      <c r="G1" s="91"/>
      <c r="H1" s="92"/>
      <c r="I1" s="93" t="s">
        <v>89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79" ht="16.5" customHeight="1" thickBot="1">
      <c r="A2" s="95" t="s">
        <v>0</v>
      </c>
      <c r="B2" s="96"/>
      <c r="C2" s="172" t="s">
        <v>86</v>
      </c>
      <c r="D2" s="97"/>
      <c r="E2" s="97"/>
      <c r="F2" s="97"/>
      <c r="G2" s="98"/>
      <c r="H2" s="92"/>
      <c r="I2" s="99" t="s">
        <v>90</v>
      </c>
      <c r="J2" s="173">
        <v>40007</v>
      </c>
      <c r="K2" s="173">
        <v>40014</v>
      </c>
      <c r="L2" s="173">
        <v>40021</v>
      </c>
      <c r="M2" s="174">
        <v>40028</v>
      </c>
      <c r="N2" s="174">
        <v>40035</v>
      </c>
      <c r="O2" s="174">
        <v>40042</v>
      </c>
      <c r="P2" s="174">
        <v>40049</v>
      </c>
      <c r="Q2" s="174">
        <v>40056</v>
      </c>
      <c r="R2" s="173">
        <v>40063</v>
      </c>
      <c r="S2" s="173">
        <v>40070</v>
      </c>
      <c r="T2" s="173">
        <v>40077</v>
      </c>
      <c r="U2" s="173">
        <v>40084</v>
      </c>
      <c r="V2" s="174">
        <v>40091</v>
      </c>
      <c r="W2" s="174">
        <v>40098</v>
      </c>
      <c r="X2" s="174">
        <v>40105</v>
      </c>
      <c r="Y2" s="174">
        <v>40112</v>
      </c>
      <c r="Z2" s="173">
        <v>40119</v>
      </c>
      <c r="AA2" s="173">
        <v>40126</v>
      </c>
      <c r="AB2" s="173">
        <v>40133</v>
      </c>
      <c r="AC2" s="173">
        <v>40140</v>
      </c>
      <c r="AD2" s="173">
        <v>40147</v>
      </c>
      <c r="AE2" s="174">
        <v>40154</v>
      </c>
      <c r="AF2" s="174">
        <v>40161</v>
      </c>
      <c r="AG2" s="174">
        <v>40168</v>
      </c>
      <c r="AH2" s="174">
        <v>40175</v>
      </c>
      <c r="AI2" s="59"/>
      <c r="AJ2" s="100">
        <v>40182</v>
      </c>
      <c r="AK2" s="100">
        <v>40189</v>
      </c>
      <c r="AL2" s="100">
        <v>40196</v>
      </c>
      <c r="AM2" s="100">
        <v>40203</v>
      </c>
      <c r="AN2" s="101">
        <v>40210</v>
      </c>
      <c r="AO2" s="101">
        <v>40217</v>
      </c>
      <c r="AP2" s="101">
        <v>40224</v>
      </c>
      <c r="AQ2" s="101">
        <v>40231</v>
      </c>
      <c r="AR2" s="100">
        <v>40238</v>
      </c>
      <c r="AS2" s="100">
        <v>40245</v>
      </c>
      <c r="AT2" s="100">
        <v>40252</v>
      </c>
      <c r="AU2" s="100">
        <v>40259</v>
      </c>
      <c r="AV2" s="100">
        <v>40266</v>
      </c>
      <c r="AW2" s="101">
        <v>40273</v>
      </c>
      <c r="AX2" s="101">
        <v>40280</v>
      </c>
      <c r="AY2" s="101">
        <v>40287</v>
      </c>
      <c r="AZ2" s="101">
        <v>40294</v>
      </c>
      <c r="BA2" s="100">
        <v>40301</v>
      </c>
      <c r="BB2" s="100">
        <v>40308</v>
      </c>
      <c r="BC2" s="100">
        <v>40315</v>
      </c>
      <c r="BD2" s="100">
        <v>40322</v>
      </c>
      <c r="BE2" s="100">
        <v>40329</v>
      </c>
      <c r="BF2" s="101">
        <v>40336</v>
      </c>
      <c r="BG2" s="101">
        <v>40343</v>
      </c>
      <c r="BH2" s="101">
        <v>40350</v>
      </c>
      <c r="BI2" s="101">
        <v>40357</v>
      </c>
      <c r="BJ2" s="100">
        <v>40364</v>
      </c>
      <c r="BK2" s="100">
        <v>40371</v>
      </c>
      <c r="BL2" s="100">
        <v>40378</v>
      </c>
      <c r="BM2" s="100">
        <v>40385</v>
      </c>
      <c r="BN2" s="101">
        <v>40392</v>
      </c>
      <c r="BO2" s="101">
        <v>40399</v>
      </c>
      <c r="BP2" s="101">
        <v>40406</v>
      </c>
      <c r="BQ2" s="101">
        <v>40413</v>
      </c>
      <c r="BR2" s="101">
        <v>40420</v>
      </c>
      <c r="BS2" s="100">
        <v>40427</v>
      </c>
      <c r="BT2" s="100">
        <v>40434</v>
      </c>
      <c r="BU2" s="100">
        <v>40441</v>
      </c>
      <c r="BV2" s="100">
        <v>40448</v>
      </c>
      <c r="BW2" s="101">
        <v>40455</v>
      </c>
      <c r="BX2" s="101">
        <v>40462</v>
      </c>
      <c r="BY2" s="101">
        <v>40469</v>
      </c>
      <c r="BZ2" s="101">
        <v>40476</v>
      </c>
      <c r="CA2" s="100">
        <v>40483</v>
      </c>
    </row>
    <row r="3" spans="4:79" ht="5.25" customHeight="1" thickBot="1" thickTop="1">
      <c r="D3" s="2"/>
      <c r="H3" s="92"/>
      <c r="I3" s="99"/>
      <c r="J3" s="173"/>
      <c r="K3" s="173"/>
      <c r="L3" s="173"/>
      <c r="M3" s="174"/>
      <c r="N3" s="174"/>
      <c r="O3" s="174"/>
      <c r="P3" s="174"/>
      <c r="Q3" s="174"/>
      <c r="R3" s="173"/>
      <c r="S3" s="173"/>
      <c r="T3" s="173"/>
      <c r="U3" s="173"/>
      <c r="V3" s="174"/>
      <c r="W3" s="174"/>
      <c r="X3" s="174"/>
      <c r="Y3" s="174"/>
      <c r="Z3" s="173"/>
      <c r="AA3" s="173"/>
      <c r="AB3" s="173"/>
      <c r="AC3" s="173"/>
      <c r="AD3" s="173"/>
      <c r="AE3" s="174"/>
      <c r="AF3" s="174"/>
      <c r="AG3" s="174"/>
      <c r="AH3" s="174"/>
      <c r="AI3" s="59"/>
      <c r="AJ3" s="100"/>
      <c r="AK3" s="100"/>
      <c r="AL3" s="100"/>
      <c r="AM3" s="100"/>
      <c r="AN3" s="101"/>
      <c r="AO3" s="101"/>
      <c r="AP3" s="101"/>
      <c r="AQ3" s="101"/>
      <c r="AR3" s="100"/>
      <c r="AS3" s="100"/>
      <c r="AT3" s="100"/>
      <c r="AU3" s="100"/>
      <c r="AV3" s="100"/>
      <c r="AW3" s="101"/>
      <c r="AX3" s="101"/>
      <c r="AY3" s="101"/>
      <c r="AZ3" s="101"/>
      <c r="BA3" s="100"/>
      <c r="BB3" s="100"/>
      <c r="BC3" s="100"/>
      <c r="BD3" s="100"/>
      <c r="BE3" s="100"/>
      <c r="BF3" s="101"/>
      <c r="BG3" s="101"/>
      <c r="BH3" s="101"/>
      <c r="BI3" s="101"/>
      <c r="BJ3" s="100"/>
      <c r="BK3" s="100"/>
      <c r="BL3" s="100"/>
      <c r="BM3" s="100"/>
      <c r="BN3" s="101"/>
      <c r="BO3" s="101"/>
      <c r="BP3" s="101"/>
      <c r="BQ3" s="101"/>
      <c r="BR3" s="101"/>
      <c r="BS3" s="100"/>
      <c r="BT3" s="100"/>
      <c r="BU3" s="100"/>
      <c r="BV3" s="100"/>
      <c r="BW3" s="101"/>
      <c r="BX3" s="101"/>
      <c r="BY3" s="101"/>
      <c r="BZ3" s="101"/>
      <c r="CA3" s="100"/>
    </row>
    <row r="4" spans="1:79" ht="19.5" customHeight="1" thickBot="1">
      <c r="A4" s="155" t="s">
        <v>5</v>
      </c>
      <c r="B4" s="156"/>
      <c r="C4" s="156"/>
      <c r="D4" s="156"/>
      <c r="E4" s="156"/>
      <c r="F4" s="156"/>
      <c r="G4" s="157"/>
      <c r="H4" s="92"/>
      <c r="I4" s="99"/>
      <c r="J4" s="173"/>
      <c r="K4" s="173"/>
      <c r="L4" s="173"/>
      <c r="M4" s="174"/>
      <c r="N4" s="174"/>
      <c r="O4" s="174"/>
      <c r="P4" s="174"/>
      <c r="Q4" s="174"/>
      <c r="R4" s="173"/>
      <c r="S4" s="173"/>
      <c r="T4" s="173"/>
      <c r="U4" s="173"/>
      <c r="V4" s="174"/>
      <c r="W4" s="174"/>
      <c r="X4" s="174"/>
      <c r="Y4" s="174"/>
      <c r="Z4" s="173"/>
      <c r="AA4" s="173"/>
      <c r="AB4" s="173"/>
      <c r="AC4" s="173"/>
      <c r="AD4" s="173"/>
      <c r="AE4" s="174"/>
      <c r="AF4" s="174"/>
      <c r="AG4" s="174"/>
      <c r="AH4" s="174"/>
      <c r="AI4" s="59"/>
      <c r="AJ4" s="100"/>
      <c r="AK4" s="100"/>
      <c r="AL4" s="100"/>
      <c r="AM4" s="100"/>
      <c r="AN4" s="101"/>
      <c r="AO4" s="101"/>
      <c r="AP4" s="101"/>
      <c r="AQ4" s="101"/>
      <c r="AR4" s="100"/>
      <c r="AS4" s="100"/>
      <c r="AT4" s="100"/>
      <c r="AU4" s="100"/>
      <c r="AV4" s="100"/>
      <c r="AW4" s="101"/>
      <c r="AX4" s="101"/>
      <c r="AY4" s="101"/>
      <c r="AZ4" s="101"/>
      <c r="BA4" s="100"/>
      <c r="BB4" s="100"/>
      <c r="BC4" s="100"/>
      <c r="BD4" s="100"/>
      <c r="BE4" s="100"/>
      <c r="BF4" s="101"/>
      <c r="BG4" s="101"/>
      <c r="BH4" s="101"/>
      <c r="BI4" s="101"/>
      <c r="BJ4" s="100"/>
      <c r="BK4" s="100"/>
      <c r="BL4" s="100"/>
      <c r="BM4" s="100"/>
      <c r="BN4" s="101"/>
      <c r="BO4" s="101"/>
      <c r="BP4" s="101"/>
      <c r="BQ4" s="101"/>
      <c r="BR4" s="101"/>
      <c r="BS4" s="100"/>
      <c r="BT4" s="100"/>
      <c r="BU4" s="100"/>
      <c r="BV4" s="100"/>
      <c r="BW4" s="101"/>
      <c r="BX4" s="101"/>
      <c r="BY4" s="101"/>
      <c r="BZ4" s="101"/>
      <c r="CA4" s="100"/>
    </row>
    <row r="5" spans="8:79" ht="4.5" customHeight="1" thickBot="1">
      <c r="H5" s="92"/>
      <c r="I5" s="99"/>
      <c r="J5" s="173"/>
      <c r="K5" s="173"/>
      <c r="L5" s="173"/>
      <c r="M5" s="174"/>
      <c r="N5" s="174"/>
      <c r="O5" s="174"/>
      <c r="P5" s="174"/>
      <c r="Q5" s="174"/>
      <c r="R5" s="173"/>
      <c r="S5" s="173"/>
      <c r="T5" s="173"/>
      <c r="U5" s="173"/>
      <c r="V5" s="174"/>
      <c r="W5" s="174"/>
      <c r="X5" s="174"/>
      <c r="Y5" s="174"/>
      <c r="Z5" s="173"/>
      <c r="AA5" s="173"/>
      <c r="AB5" s="173"/>
      <c r="AC5" s="173"/>
      <c r="AD5" s="173"/>
      <c r="AE5" s="174"/>
      <c r="AF5" s="174"/>
      <c r="AG5" s="174"/>
      <c r="AH5" s="174"/>
      <c r="AI5" s="59"/>
      <c r="AJ5" s="100"/>
      <c r="AK5" s="100"/>
      <c r="AL5" s="100"/>
      <c r="AM5" s="100"/>
      <c r="AN5" s="101"/>
      <c r="AO5" s="101"/>
      <c r="AP5" s="101"/>
      <c r="AQ5" s="101"/>
      <c r="AR5" s="100"/>
      <c r="AS5" s="100"/>
      <c r="AT5" s="100"/>
      <c r="AU5" s="100"/>
      <c r="AV5" s="100"/>
      <c r="AW5" s="101"/>
      <c r="AX5" s="101"/>
      <c r="AY5" s="101"/>
      <c r="AZ5" s="101"/>
      <c r="BA5" s="100"/>
      <c r="BB5" s="100"/>
      <c r="BC5" s="100"/>
      <c r="BD5" s="100"/>
      <c r="BE5" s="100"/>
      <c r="BF5" s="101"/>
      <c r="BG5" s="101"/>
      <c r="BH5" s="101"/>
      <c r="BI5" s="101"/>
      <c r="BJ5" s="100"/>
      <c r="BK5" s="100"/>
      <c r="BL5" s="100"/>
      <c r="BM5" s="100"/>
      <c r="BN5" s="101"/>
      <c r="BO5" s="101"/>
      <c r="BP5" s="101"/>
      <c r="BQ5" s="101"/>
      <c r="BR5" s="101"/>
      <c r="BS5" s="100"/>
      <c r="BT5" s="100"/>
      <c r="BU5" s="100"/>
      <c r="BV5" s="100"/>
      <c r="BW5" s="101"/>
      <c r="BX5" s="101"/>
      <c r="BY5" s="101"/>
      <c r="BZ5" s="101"/>
      <c r="CA5" s="100"/>
    </row>
    <row r="6" spans="1:79" s="2" customFormat="1" ht="12.75">
      <c r="A6" s="3"/>
      <c r="B6" s="4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7" t="s">
        <v>3</v>
      </c>
      <c r="H6" s="92"/>
      <c r="I6" s="99"/>
      <c r="J6" s="173"/>
      <c r="K6" s="173"/>
      <c r="L6" s="173"/>
      <c r="M6" s="174"/>
      <c r="N6" s="174"/>
      <c r="O6" s="174"/>
      <c r="P6" s="174"/>
      <c r="Q6" s="174"/>
      <c r="R6" s="173"/>
      <c r="S6" s="173"/>
      <c r="T6" s="173"/>
      <c r="U6" s="173"/>
      <c r="V6" s="174"/>
      <c r="W6" s="174"/>
      <c r="X6" s="174"/>
      <c r="Y6" s="174"/>
      <c r="Z6" s="173"/>
      <c r="AA6" s="173"/>
      <c r="AB6" s="173"/>
      <c r="AC6" s="173"/>
      <c r="AD6" s="173"/>
      <c r="AE6" s="174"/>
      <c r="AF6" s="174"/>
      <c r="AG6" s="174"/>
      <c r="AH6" s="174"/>
      <c r="AI6" s="59"/>
      <c r="AJ6" s="100"/>
      <c r="AK6" s="100"/>
      <c r="AL6" s="100"/>
      <c r="AM6" s="100"/>
      <c r="AN6" s="101"/>
      <c r="AO6" s="101"/>
      <c r="AP6" s="101"/>
      <c r="AQ6" s="101"/>
      <c r="AR6" s="100"/>
      <c r="AS6" s="100"/>
      <c r="AT6" s="100"/>
      <c r="AU6" s="100"/>
      <c r="AV6" s="100"/>
      <c r="AW6" s="101"/>
      <c r="AX6" s="101"/>
      <c r="AY6" s="101"/>
      <c r="AZ6" s="101"/>
      <c r="BA6" s="100"/>
      <c r="BB6" s="100"/>
      <c r="BC6" s="100"/>
      <c r="BD6" s="100"/>
      <c r="BE6" s="100"/>
      <c r="BF6" s="101"/>
      <c r="BG6" s="101"/>
      <c r="BH6" s="101"/>
      <c r="BI6" s="101"/>
      <c r="BJ6" s="100"/>
      <c r="BK6" s="100"/>
      <c r="BL6" s="100"/>
      <c r="BM6" s="100"/>
      <c r="BN6" s="101"/>
      <c r="BO6" s="101"/>
      <c r="BP6" s="101"/>
      <c r="BQ6" s="101"/>
      <c r="BR6" s="101"/>
      <c r="BS6" s="100"/>
      <c r="BT6" s="100"/>
      <c r="BU6" s="100"/>
      <c r="BV6" s="100"/>
      <c r="BW6" s="101"/>
      <c r="BX6" s="101"/>
      <c r="BY6" s="101"/>
      <c r="BZ6" s="101"/>
      <c r="CA6" s="100"/>
    </row>
    <row r="7" spans="1:80" s="2" customFormat="1" ht="15" customHeight="1">
      <c r="A7" s="8" t="s">
        <v>20</v>
      </c>
      <c r="B7" s="9" t="s">
        <v>118</v>
      </c>
      <c r="C7" s="11">
        <v>4447</v>
      </c>
      <c r="D7" s="11"/>
      <c r="E7" s="11"/>
      <c r="F7" s="11"/>
      <c r="G7" s="11"/>
      <c r="H7" s="92"/>
      <c r="I7" s="103"/>
      <c r="J7" s="85"/>
      <c r="K7" s="85"/>
      <c r="L7" s="85"/>
      <c r="M7" s="86"/>
      <c r="N7" s="86"/>
      <c r="O7" s="86"/>
      <c r="P7" s="86"/>
      <c r="Q7" s="86"/>
      <c r="R7" s="85"/>
      <c r="S7" s="85"/>
      <c r="T7" s="85"/>
      <c r="U7" s="85"/>
      <c r="V7" s="86"/>
      <c r="W7" s="86"/>
      <c r="X7" s="86"/>
      <c r="Y7" s="86"/>
      <c r="Z7" s="85"/>
      <c r="AA7" s="85"/>
      <c r="AB7" s="85"/>
      <c r="AC7" s="85"/>
      <c r="AD7" s="85"/>
      <c r="AE7" s="86"/>
      <c r="AF7" s="86"/>
      <c r="AG7" s="86"/>
      <c r="AH7" s="86"/>
      <c r="AI7" s="12"/>
      <c r="AJ7" s="62"/>
      <c r="AK7" s="62"/>
      <c r="AL7" s="62"/>
      <c r="AM7" s="62"/>
      <c r="AN7" s="61"/>
      <c r="AO7" s="61"/>
      <c r="AP7" s="61"/>
      <c r="AQ7" s="61"/>
      <c r="AR7" s="62"/>
      <c r="AS7" s="62"/>
      <c r="AT7" s="62"/>
      <c r="AU7" s="62"/>
      <c r="AV7" s="62"/>
      <c r="AW7" s="61"/>
      <c r="AX7" s="61"/>
      <c r="AY7" s="61"/>
      <c r="AZ7" s="61"/>
      <c r="BA7" s="62"/>
      <c r="BB7" s="62"/>
      <c r="BC7" s="62"/>
      <c r="BD7" s="62"/>
      <c r="BE7" s="62"/>
      <c r="BF7" s="61"/>
      <c r="BG7" s="61"/>
      <c r="BH7" s="61"/>
      <c r="BI7" s="61"/>
      <c r="BJ7" s="62"/>
      <c r="BK7" s="62">
        <v>4447</v>
      </c>
      <c r="BL7" s="62"/>
      <c r="BM7" s="62"/>
      <c r="BN7" s="61"/>
      <c r="BO7" s="61"/>
      <c r="BP7" s="61"/>
      <c r="BQ7" s="61"/>
      <c r="BR7" s="61"/>
      <c r="BS7" s="62"/>
      <c r="BT7" s="62"/>
      <c r="BU7" s="62"/>
      <c r="BV7" s="62"/>
      <c r="BW7" s="61"/>
      <c r="BX7" s="61"/>
      <c r="BY7" s="61"/>
      <c r="BZ7" s="61"/>
      <c r="CA7" s="62"/>
      <c r="CB7" s="12"/>
    </row>
    <row r="8" spans="1:80" s="2" customFormat="1" ht="15" customHeight="1">
      <c r="A8" s="8" t="s">
        <v>26</v>
      </c>
      <c r="B8" s="9" t="s">
        <v>59</v>
      </c>
      <c r="C8" s="11">
        <v>66869</v>
      </c>
      <c r="D8" s="11"/>
      <c r="E8" s="11"/>
      <c r="F8" s="11"/>
      <c r="G8" s="11"/>
      <c r="H8" s="92"/>
      <c r="I8" s="103"/>
      <c r="J8" s="85"/>
      <c r="K8" s="85"/>
      <c r="L8" s="85"/>
      <c r="M8" s="86"/>
      <c r="N8" s="86"/>
      <c r="O8" s="86"/>
      <c r="P8" s="86"/>
      <c r="Q8" s="86"/>
      <c r="R8" s="85"/>
      <c r="S8" s="85"/>
      <c r="T8" s="85"/>
      <c r="U8" s="85"/>
      <c r="V8" s="86"/>
      <c r="W8" s="86"/>
      <c r="X8" s="86"/>
      <c r="Y8" s="86"/>
      <c r="Z8" s="85"/>
      <c r="AA8" s="85"/>
      <c r="AB8" s="85"/>
      <c r="AC8" s="85"/>
      <c r="AD8" s="85"/>
      <c r="AE8" s="86"/>
      <c r="AF8" s="86"/>
      <c r="AG8" s="86"/>
      <c r="AH8" s="86"/>
      <c r="AI8" s="12"/>
      <c r="AJ8" s="62"/>
      <c r="AK8" s="62"/>
      <c r="AL8" s="62"/>
      <c r="AM8" s="62"/>
      <c r="AN8" s="61"/>
      <c r="AO8" s="61"/>
      <c r="AP8" s="61"/>
      <c r="AQ8" s="61"/>
      <c r="AR8" s="62"/>
      <c r="AS8" s="62"/>
      <c r="AT8" s="62"/>
      <c r="AU8" s="62"/>
      <c r="AV8" s="62"/>
      <c r="AW8" s="61"/>
      <c r="AX8" s="61"/>
      <c r="AY8" s="61"/>
      <c r="AZ8" s="61"/>
      <c r="BA8" s="62"/>
      <c r="BB8" s="62"/>
      <c r="BC8" s="62"/>
      <c r="BD8" s="62"/>
      <c r="BE8" s="62"/>
      <c r="BF8" s="61"/>
      <c r="BG8" s="61"/>
      <c r="BH8" s="61"/>
      <c r="BI8" s="61"/>
      <c r="BJ8" s="62"/>
      <c r="BK8" s="62"/>
      <c r="BL8" s="62">
        <v>30000</v>
      </c>
      <c r="BM8" s="62">
        <v>36869</v>
      </c>
      <c r="BN8" s="61"/>
      <c r="BO8" s="61"/>
      <c r="BP8" s="61"/>
      <c r="BQ8" s="61"/>
      <c r="BR8" s="61"/>
      <c r="BS8" s="62"/>
      <c r="BT8" s="62"/>
      <c r="BU8" s="62"/>
      <c r="BV8" s="62"/>
      <c r="BW8" s="61"/>
      <c r="BX8" s="61"/>
      <c r="BY8" s="61"/>
      <c r="BZ8" s="61"/>
      <c r="CA8" s="62"/>
      <c r="CB8" s="12"/>
    </row>
    <row r="9" spans="1:80" s="2" customFormat="1" ht="15" customHeight="1">
      <c r="A9" s="8" t="s">
        <v>28</v>
      </c>
      <c r="B9" s="9" t="s">
        <v>29</v>
      </c>
      <c r="C9" s="11">
        <v>6634</v>
      </c>
      <c r="D9" s="11"/>
      <c r="E9" s="11"/>
      <c r="F9" s="11"/>
      <c r="G9" s="11"/>
      <c r="H9" s="92"/>
      <c r="I9" s="103"/>
      <c r="J9" s="85"/>
      <c r="K9" s="85"/>
      <c r="L9" s="85"/>
      <c r="M9" s="86"/>
      <c r="N9" s="86"/>
      <c r="O9" s="86"/>
      <c r="P9" s="86"/>
      <c r="Q9" s="86"/>
      <c r="R9" s="85"/>
      <c r="S9" s="85"/>
      <c r="T9" s="85"/>
      <c r="U9" s="85"/>
      <c r="V9" s="86"/>
      <c r="W9" s="86"/>
      <c r="X9" s="86"/>
      <c r="Y9" s="86"/>
      <c r="Z9" s="85"/>
      <c r="AA9" s="85"/>
      <c r="AB9" s="85"/>
      <c r="AC9" s="85"/>
      <c r="AD9" s="85"/>
      <c r="AE9" s="86"/>
      <c r="AF9" s="86"/>
      <c r="AG9" s="86"/>
      <c r="AH9" s="86"/>
      <c r="AI9" s="12"/>
      <c r="AJ9" s="62"/>
      <c r="AK9" s="62"/>
      <c r="AL9" s="62"/>
      <c r="AM9" s="62"/>
      <c r="AN9" s="61"/>
      <c r="AO9" s="61"/>
      <c r="AP9" s="61"/>
      <c r="AQ9" s="61"/>
      <c r="AR9" s="62"/>
      <c r="AS9" s="62"/>
      <c r="AT9" s="62"/>
      <c r="AU9" s="62"/>
      <c r="AV9" s="62"/>
      <c r="AW9" s="61"/>
      <c r="AX9" s="61"/>
      <c r="AY9" s="61"/>
      <c r="AZ9" s="61"/>
      <c r="BA9" s="62"/>
      <c r="BB9" s="62"/>
      <c r="BC9" s="62"/>
      <c r="BD9" s="62"/>
      <c r="BE9" s="62"/>
      <c r="BF9" s="61"/>
      <c r="BG9" s="61"/>
      <c r="BH9" s="61"/>
      <c r="BI9" s="61"/>
      <c r="BJ9" s="62"/>
      <c r="BK9" s="62"/>
      <c r="BL9" s="62"/>
      <c r="BM9" s="62">
        <v>6634</v>
      </c>
      <c r="BN9" s="61"/>
      <c r="BO9" s="61"/>
      <c r="BP9" s="61"/>
      <c r="BQ9" s="61"/>
      <c r="BR9" s="61"/>
      <c r="BS9" s="62"/>
      <c r="BT9" s="62"/>
      <c r="BU9" s="62"/>
      <c r="BV9" s="62"/>
      <c r="BW9" s="61"/>
      <c r="BX9" s="61"/>
      <c r="BY9" s="61"/>
      <c r="BZ9" s="61"/>
      <c r="CA9" s="62"/>
      <c r="CB9" s="12"/>
    </row>
    <row r="10" spans="1:80" s="2" customFormat="1" ht="15" customHeight="1">
      <c r="A10" s="8" t="s">
        <v>30</v>
      </c>
      <c r="B10" s="9" t="s">
        <v>31</v>
      </c>
      <c r="C10" s="11">
        <v>282</v>
      </c>
      <c r="D10" s="11"/>
      <c r="E10" s="11"/>
      <c r="F10" s="11"/>
      <c r="G10" s="11"/>
      <c r="H10" s="92"/>
      <c r="I10" s="103"/>
      <c r="J10" s="85"/>
      <c r="K10" s="85"/>
      <c r="L10" s="85"/>
      <c r="M10" s="86"/>
      <c r="N10" s="86"/>
      <c r="O10" s="86"/>
      <c r="P10" s="86"/>
      <c r="Q10" s="86"/>
      <c r="R10" s="85"/>
      <c r="S10" s="85"/>
      <c r="T10" s="85"/>
      <c r="U10" s="85"/>
      <c r="V10" s="86"/>
      <c r="W10" s="86"/>
      <c r="X10" s="86"/>
      <c r="Y10" s="86"/>
      <c r="Z10" s="85"/>
      <c r="AA10" s="85"/>
      <c r="AB10" s="85"/>
      <c r="AC10" s="85"/>
      <c r="AD10" s="85"/>
      <c r="AE10" s="86"/>
      <c r="AF10" s="86"/>
      <c r="AG10" s="86"/>
      <c r="AH10" s="86"/>
      <c r="AI10" s="12"/>
      <c r="AJ10" s="62"/>
      <c r="AK10" s="62"/>
      <c r="AL10" s="62"/>
      <c r="AM10" s="62"/>
      <c r="AN10" s="61"/>
      <c r="AO10" s="61"/>
      <c r="AP10" s="61"/>
      <c r="AQ10" s="61"/>
      <c r="AR10" s="62"/>
      <c r="AS10" s="62"/>
      <c r="AT10" s="62"/>
      <c r="AU10" s="62"/>
      <c r="AV10" s="62"/>
      <c r="AW10" s="61"/>
      <c r="AX10" s="61"/>
      <c r="AY10" s="61"/>
      <c r="AZ10" s="61"/>
      <c r="BA10" s="62"/>
      <c r="BB10" s="62"/>
      <c r="BC10" s="62"/>
      <c r="BD10" s="62"/>
      <c r="BE10" s="62"/>
      <c r="BF10" s="61"/>
      <c r="BG10" s="61"/>
      <c r="BH10" s="61"/>
      <c r="BI10" s="61"/>
      <c r="BJ10" s="62"/>
      <c r="BK10" s="62"/>
      <c r="BL10" s="62"/>
      <c r="BM10" s="62"/>
      <c r="BN10" s="61"/>
      <c r="BO10" s="61">
        <v>282</v>
      </c>
      <c r="BP10" s="61"/>
      <c r="BQ10" s="61"/>
      <c r="BR10" s="61"/>
      <c r="BS10" s="62"/>
      <c r="BT10" s="62"/>
      <c r="BU10" s="62"/>
      <c r="BV10" s="62"/>
      <c r="BW10" s="61"/>
      <c r="BX10" s="61"/>
      <c r="BY10" s="61"/>
      <c r="BZ10" s="61"/>
      <c r="CA10" s="62"/>
      <c r="CB10" s="12"/>
    </row>
    <row r="11" spans="1:80" s="2" customFormat="1" ht="15" customHeight="1">
      <c r="A11" s="8" t="s">
        <v>32</v>
      </c>
      <c r="B11" s="9" t="s">
        <v>33</v>
      </c>
      <c r="C11" s="11">
        <v>14020</v>
      </c>
      <c r="D11" s="11"/>
      <c r="E11" s="11"/>
      <c r="F11" s="11"/>
      <c r="G11" s="11"/>
      <c r="H11" s="92"/>
      <c r="I11" s="103"/>
      <c r="J11" s="85"/>
      <c r="K11" s="85"/>
      <c r="L11" s="85"/>
      <c r="M11" s="86"/>
      <c r="N11" s="86"/>
      <c r="O11" s="86"/>
      <c r="P11" s="86"/>
      <c r="Q11" s="86"/>
      <c r="R11" s="85"/>
      <c r="S11" s="85"/>
      <c r="T11" s="85"/>
      <c r="U11" s="85"/>
      <c r="V11" s="86"/>
      <c r="W11" s="86"/>
      <c r="X11" s="86"/>
      <c r="Y11" s="86"/>
      <c r="Z11" s="85"/>
      <c r="AA11" s="85"/>
      <c r="AB11" s="85"/>
      <c r="AC11" s="85"/>
      <c r="AD11" s="85"/>
      <c r="AE11" s="86"/>
      <c r="AF11" s="86"/>
      <c r="AG11" s="86"/>
      <c r="AH11" s="86"/>
      <c r="AI11" s="12"/>
      <c r="AJ11" s="62"/>
      <c r="AK11" s="62"/>
      <c r="AL11" s="62"/>
      <c r="AM11" s="62"/>
      <c r="AN11" s="61"/>
      <c r="AO11" s="61"/>
      <c r="AP11" s="61"/>
      <c r="AQ11" s="61"/>
      <c r="AR11" s="62"/>
      <c r="AS11" s="62"/>
      <c r="AT11" s="62"/>
      <c r="AU11" s="62"/>
      <c r="AV11" s="62"/>
      <c r="AW11" s="61"/>
      <c r="AX11" s="61"/>
      <c r="AY11" s="61"/>
      <c r="AZ11" s="61"/>
      <c r="BA11" s="62"/>
      <c r="BB11" s="62"/>
      <c r="BC11" s="62"/>
      <c r="BD11" s="62"/>
      <c r="BE11" s="62"/>
      <c r="BF11" s="61"/>
      <c r="BG11" s="61"/>
      <c r="BH11" s="61"/>
      <c r="BI11" s="61"/>
      <c r="BJ11" s="62"/>
      <c r="BK11" s="62"/>
      <c r="BL11" s="62"/>
      <c r="BM11" s="62">
        <v>14020</v>
      </c>
      <c r="BN11" s="61"/>
      <c r="BO11" s="61"/>
      <c r="BP11" s="61"/>
      <c r="BQ11" s="61"/>
      <c r="BR11" s="61"/>
      <c r="BS11" s="62"/>
      <c r="BT11" s="62"/>
      <c r="BU11" s="62"/>
      <c r="BV11" s="62"/>
      <c r="BW11" s="61"/>
      <c r="BX11" s="61"/>
      <c r="BY11" s="61"/>
      <c r="BZ11" s="61"/>
      <c r="CA11" s="62"/>
      <c r="CB11" s="12"/>
    </row>
    <row r="12" spans="1:80" s="2" customFormat="1" ht="15" customHeight="1">
      <c r="A12" s="8" t="s">
        <v>34</v>
      </c>
      <c r="B12" s="9" t="s">
        <v>35</v>
      </c>
      <c r="C12" s="11">
        <v>13752</v>
      </c>
      <c r="D12" s="11"/>
      <c r="E12" s="11"/>
      <c r="F12" s="11"/>
      <c r="G12" s="11"/>
      <c r="H12" s="92"/>
      <c r="I12" s="103"/>
      <c r="J12" s="85"/>
      <c r="K12" s="85"/>
      <c r="L12" s="85"/>
      <c r="M12" s="86"/>
      <c r="N12" s="86"/>
      <c r="O12" s="86"/>
      <c r="P12" s="86"/>
      <c r="Q12" s="86"/>
      <c r="R12" s="85"/>
      <c r="S12" s="85"/>
      <c r="T12" s="85"/>
      <c r="U12" s="85"/>
      <c r="V12" s="86"/>
      <c r="W12" s="86"/>
      <c r="X12" s="86"/>
      <c r="Y12" s="86"/>
      <c r="Z12" s="85"/>
      <c r="AA12" s="85"/>
      <c r="AB12" s="85"/>
      <c r="AC12" s="85"/>
      <c r="AD12" s="85"/>
      <c r="AE12" s="86"/>
      <c r="AF12" s="86"/>
      <c r="AG12" s="86"/>
      <c r="AH12" s="86"/>
      <c r="AI12" s="12"/>
      <c r="AJ12" s="62"/>
      <c r="AK12" s="62"/>
      <c r="AL12" s="62"/>
      <c r="AM12" s="62"/>
      <c r="AN12" s="61"/>
      <c r="AO12" s="61"/>
      <c r="AP12" s="61"/>
      <c r="AQ12" s="61"/>
      <c r="AR12" s="62"/>
      <c r="AS12" s="62"/>
      <c r="AT12" s="62"/>
      <c r="AU12" s="62"/>
      <c r="AV12" s="62"/>
      <c r="AW12" s="61"/>
      <c r="AX12" s="61"/>
      <c r="AY12" s="61"/>
      <c r="AZ12" s="61"/>
      <c r="BA12" s="62"/>
      <c r="BB12" s="62"/>
      <c r="BC12" s="62"/>
      <c r="BD12" s="62"/>
      <c r="BE12" s="62"/>
      <c r="BF12" s="61"/>
      <c r="BG12" s="61"/>
      <c r="BH12" s="61"/>
      <c r="BI12" s="61"/>
      <c r="BJ12" s="62"/>
      <c r="BK12" s="62"/>
      <c r="BL12" s="62"/>
      <c r="BM12" s="62"/>
      <c r="BN12" s="61"/>
      <c r="BO12" s="61"/>
      <c r="BP12" s="61"/>
      <c r="BQ12" s="61"/>
      <c r="BR12" s="61">
        <v>13752</v>
      </c>
      <c r="BS12" s="62"/>
      <c r="BT12" s="62"/>
      <c r="BU12" s="62"/>
      <c r="BV12" s="62"/>
      <c r="BW12" s="61"/>
      <c r="BX12" s="61"/>
      <c r="BY12" s="61"/>
      <c r="BZ12" s="61"/>
      <c r="CA12" s="62"/>
      <c r="CB12" s="12"/>
    </row>
    <row r="13" spans="1:80" s="2" customFormat="1" ht="15" customHeight="1">
      <c r="A13" s="8" t="s">
        <v>36</v>
      </c>
      <c r="B13" s="9" t="s">
        <v>37</v>
      </c>
      <c r="C13" s="11">
        <v>46748</v>
      </c>
      <c r="D13" s="11"/>
      <c r="E13" s="11"/>
      <c r="F13" s="11"/>
      <c r="G13" s="11"/>
      <c r="H13" s="92"/>
      <c r="I13" s="103"/>
      <c r="J13" s="85"/>
      <c r="K13" s="85"/>
      <c r="L13" s="85"/>
      <c r="M13" s="86"/>
      <c r="N13" s="86"/>
      <c r="O13" s="86"/>
      <c r="P13" s="86"/>
      <c r="Q13" s="86"/>
      <c r="R13" s="85"/>
      <c r="S13" s="85"/>
      <c r="T13" s="85"/>
      <c r="U13" s="85"/>
      <c r="V13" s="86"/>
      <c r="W13" s="86"/>
      <c r="X13" s="86"/>
      <c r="Y13" s="86"/>
      <c r="Z13" s="85"/>
      <c r="AA13" s="85"/>
      <c r="AB13" s="85"/>
      <c r="AC13" s="85"/>
      <c r="AD13" s="85"/>
      <c r="AE13" s="86"/>
      <c r="AF13" s="86"/>
      <c r="AG13" s="86"/>
      <c r="AH13" s="86"/>
      <c r="AI13" s="12"/>
      <c r="AJ13" s="62"/>
      <c r="AK13" s="62"/>
      <c r="AL13" s="62"/>
      <c r="AM13" s="62"/>
      <c r="AN13" s="61"/>
      <c r="AO13" s="61"/>
      <c r="AP13" s="61"/>
      <c r="AQ13" s="61"/>
      <c r="AR13" s="62"/>
      <c r="AS13" s="62"/>
      <c r="AT13" s="62"/>
      <c r="AU13" s="62"/>
      <c r="AV13" s="62"/>
      <c r="AW13" s="61"/>
      <c r="AX13" s="61"/>
      <c r="AY13" s="61"/>
      <c r="AZ13" s="61"/>
      <c r="BA13" s="62"/>
      <c r="BB13" s="62"/>
      <c r="BC13" s="62"/>
      <c r="BD13" s="62"/>
      <c r="BE13" s="62"/>
      <c r="BF13" s="61"/>
      <c r="BG13" s="61"/>
      <c r="BH13" s="61"/>
      <c r="BI13" s="61"/>
      <c r="BJ13" s="62">
        <v>46748</v>
      </c>
      <c r="BK13" s="62"/>
      <c r="BL13" s="62"/>
      <c r="BM13" s="62"/>
      <c r="BN13" s="61"/>
      <c r="BO13" s="61"/>
      <c r="BP13" s="61"/>
      <c r="BQ13" s="61"/>
      <c r="BR13" s="61"/>
      <c r="BS13" s="62"/>
      <c r="BT13" s="62"/>
      <c r="BU13" s="62"/>
      <c r="BV13" s="62"/>
      <c r="BW13" s="61"/>
      <c r="BX13" s="61"/>
      <c r="BY13" s="61"/>
      <c r="BZ13" s="61"/>
      <c r="CA13" s="62"/>
      <c r="CB13" s="12"/>
    </row>
    <row r="14" spans="1:80" s="2" customFormat="1" ht="15" customHeight="1">
      <c r="A14" s="8" t="s">
        <v>74</v>
      </c>
      <c r="B14" s="9" t="s">
        <v>75</v>
      </c>
      <c r="C14" s="11"/>
      <c r="D14" s="11">
        <v>24042</v>
      </c>
      <c r="E14" s="11"/>
      <c r="F14" s="11"/>
      <c r="G14" s="11"/>
      <c r="H14" s="92"/>
      <c r="I14" s="103"/>
      <c r="J14" s="85"/>
      <c r="K14" s="85"/>
      <c r="L14" s="85"/>
      <c r="M14" s="86"/>
      <c r="N14" s="86"/>
      <c r="O14" s="86"/>
      <c r="P14" s="86"/>
      <c r="Q14" s="86"/>
      <c r="R14" s="85"/>
      <c r="S14" s="85"/>
      <c r="T14" s="85"/>
      <c r="U14" s="85"/>
      <c r="V14" s="86"/>
      <c r="W14" s="86"/>
      <c r="X14" s="86"/>
      <c r="Y14" s="86"/>
      <c r="Z14" s="85"/>
      <c r="AA14" s="85"/>
      <c r="AB14" s="85"/>
      <c r="AC14" s="85"/>
      <c r="AD14" s="85"/>
      <c r="AE14" s="86"/>
      <c r="AF14" s="86"/>
      <c r="AG14" s="86"/>
      <c r="AH14" s="86"/>
      <c r="AI14" s="12"/>
      <c r="AJ14" s="62"/>
      <c r="AK14" s="62"/>
      <c r="AL14" s="62"/>
      <c r="AM14" s="62"/>
      <c r="AN14" s="61"/>
      <c r="AO14" s="61"/>
      <c r="AP14" s="61"/>
      <c r="AQ14" s="61"/>
      <c r="AR14" s="62"/>
      <c r="AS14" s="62"/>
      <c r="AT14" s="62"/>
      <c r="AU14" s="62"/>
      <c r="AV14" s="62"/>
      <c r="AW14" s="61"/>
      <c r="AX14" s="61"/>
      <c r="AY14" s="61"/>
      <c r="AZ14" s="61"/>
      <c r="BA14" s="62"/>
      <c r="BB14" s="62"/>
      <c r="BC14" s="62"/>
      <c r="BD14" s="62"/>
      <c r="BE14" s="62"/>
      <c r="BF14" s="61"/>
      <c r="BG14" s="61"/>
      <c r="BH14" s="61"/>
      <c r="BI14" s="61"/>
      <c r="BJ14" s="62"/>
      <c r="BK14" s="62"/>
      <c r="BL14" s="62"/>
      <c r="BM14" s="62"/>
      <c r="BN14" s="61"/>
      <c r="BO14" s="61"/>
      <c r="BP14" s="61">
        <v>24042</v>
      </c>
      <c r="BQ14" s="61"/>
      <c r="BR14" s="61"/>
      <c r="BS14" s="62"/>
      <c r="BT14" s="62"/>
      <c r="BU14" s="62"/>
      <c r="BV14" s="62"/>
      <c r="BW14" s="61"/>
      <c r="BX14" s="61"/>
      <c r="BY14" s="61"/>
      <c r="BZ14" s="61"/>
      <c r="CA14" s="62"/>
      <c r="CB14" s="12"/>
    </row>
    <row r="15" spans="1:80" s="2" customFormat="1" ht="15" customHeight="1">
      <c r="A15" s="8" t="s">
        <v>52</v>
      </c>
      <c r="B15" s="9" t="s">
        <v>53</v>
      </c>
      <c r="C15" s="11"/>
      <c r="D15" s="11">
        <v>19506</v>
      </c>
      <c r="E15" s="11"/>
      <c r="F15" s="11"/>
      <c r="G15" s="11"/>
      <c r="H15" s="92"/>
      <c r="I15" s="103"/>
      <c r="J15" s="85"/>
      <c r="K15" s="85"/>
      <c r="L15" s="85"/>
      <c r="M15" s="86"/>
      <c r="N15" s="86"/>
      <c r="O15" s="86"/>
      <c r="P15" s="86"/>
      <c r="Q15" s="86"/>
      <c r="R15" s="85"/>
      <c r="S15" s="85"/>
      <c r="T15" s="85"/>
      <c r="U15" s="85"/>
      <c r="V15" s="86"/>
      <c r="W15" s="86"/>
      <c r="X15" s="86"/>
      <c r="Y15" s="86"/>
      <c r="Z15" s="85"/>
      <c r="AA15" s="85"/>
      <c r="AB15" s="85"/>
      <c r="AC15" s="85"/>
      <c r="AD15" s="85"/>
      <c r="AE15" s="86"/>
      <c r="AF15" s="86"/>
      <c r="AG15" s="86"/>
      <c r="AH15" s="86"/>
      <c r="AI15" s="12"/>
      <c r="AJ15" s="62"/>
      <c r="AK15" s="62"/>
      <c r="AL15" s="62"/>
      <c r="AM15" s="62"/>
      <c r="AN15" s="61"/>
      <c r="AO15" s="61"/>
      <c r="AP15" s="61"/>
      <c r="AQ15" s="61"/>
      <c r="AR15" s="62"/>
      <c r="AS15" s="62"/>
      <c r="AT15" s="62"/>
      <c r="AU15" s="62"/>
      <c r="AV15" s="62"/>
      <c r="AW15" s="61"/>
      <c r="AX15" s="61"/>
      <c r="AY15" s="61"/>
      <c r="AZ15" s="61"/>
      <c r="BA15" s="62"/>
      <c r="BB15" s="62"/>
      <c r="BC15" s="62"/>
      <c r="BD15" s="62"/>
      <c r="BE15" s="62"/>
      <c r="BF15" s="61"/>
      <c r="BG15" s="61"/>
      <c r="BH15" s="61"/>
      <c r="BI15" s="61"/>
      <c r="BJ15" s="62"/>
      <c r="BK15" s="62"/>
      <c r="BL15" s="62"/>
      <c r="BM15" s="62"/>
      <c r="BN15" s="61"/>
      <c r="BO15" s="61"/>
      <c r="BP15" s="61"/>
      <c r="BQ15" s="61">
        <v>19506</v>
      </c>
      <c r="BR15" s="61"/>
      <c r="BS15" s="62"/>
      <c r="BT15" s="62"/>
      <c r="BU15" s="62"/>
      <c r="BV15" s="62"/>
      <c r="BW15" s="61"/>
      <c r="BX15" s="61"/>
      <c r="BY15" s="61"/>
      <c r="BZ15" s="61"/>
      <c r="CA15" s="62"/>
      <c r="CB15" s="12"/>
    </row>
    <row r="16" spans="1:80" s="2" customFormat="1" ht="15" customHeight="1">
      <c r="A16" s="8" t="s">
        <v>54</v>
      </c>
      <c r="B16" s="9" t="s">
        <v>55</v>
      </c>
      <c r="C16" s="11"/>
      <c r="D16" s="11"/>
      <c r="E16" s="11">
        <v>751863</v>
      </c>
      <c r="F16" s="11"/>
      <c r="G16" s="11"/>
      <c r="H16" s="92"/>
      <c r="I16" s="103"/>
      <c r="J16" s="85"/>
      <c r="K16" s="85"/>
      <c r="L16" s="85"/>
      <c r="M16" s="86"/>
      <c r="N16" s="86"/>
      <c r="O16" s="86"/>
      <c r="P16" s="86"/>
      <c r="Q16" s="86">
        <v>0</v>
      </c>
      <c r="R16" s="85"/>
      <c r="S16" s="85"/>
      <c r="T16" s="85"/>
      <c r="U16" s="85"/>
      <c r="V16" s="86"/>
      <c r="W16" s="86"/>
      <c r="X16" s="86"/>
      <c r="Y16" s="86"/>
      <c r="Z16" s="85"/>
      <c r="AA16" s="85"/>
      <c r="AB16" s="85"/>
      <c r="AC16" s="85"/>
      <c r="AD16" s="85"/>
      <c r="AE16" s="86"/>
      <c r="AF16" s="86"/>
      <c r="AG16" s="86"/>
      <c r="AH16" s="86"/>
      <c r="AI16" s="12"/>
      <c r="AJ16" s="62"/>
      <c r="AK16" s="62"/>
      <c r="AL16" s="62"/>
      <c r="AM16" s="62"/>
      <c r="AN16" s="61"/>
      <c r="AO16" s="61"/>
      <c r="AP16" s="61"/>
      <c r="AQ16" s="61"/>
      <c r="AR16" s="62"/>
      <c r="AS16" s="62"/>
      <c r="AT16" s="62"/>
      <c r="AU16" s="62"/>
      <c r="AV16" s="62"/>
      <c r="AW16" s="61"/>
      <c r="AX16" s="61"/>
      <c r="AY16" s="61"/>
      <c r="AZ16" s="61"/>
      <c r="BA16" s="62"/>
      <c r="BB16" s="62"/>
      <c r="BC16" s="62"/>
      <c r="BD16" s="62"/>
      <c r="BE16" s="62"/>
      <c r="BF16" s="61"/>
      <c r="BG16" s="61"/>
      <c r="BH16" s="61"/>
      <c r="BI16" s="61"/>
      <c r="BJ16" s="62"/>
      <c r="BK16" s="62"/>
      <c r="BL16" s="62"/>
      <c r="BM16" s="62"/>
      <c r="BN16" s="61">
        <v>100000</v>
      </c>
      <c r="BO16" s="61">
        <v>100000</v>
      </c>
      <c r="BP16" s="61">
        <v>100000</v>
      </c>
      <c r="BQ16" s="61">
        <f>100000+192000</f>
        <v>292000</v>
      </c>
      <c r="BR16" s="61">
        <f>70863+89000</f>
        <v>159863</v>
      </c>
      <c r="BS16" s="62"/>
      <c r="BT16" s="62"/>
      <c r="BU16" s="62"/>
      <c r="BV16" s="62"/>
      <c r="BW16" s="61"/>
      <c r="BX16" s="61"/>
      <c r="BY16" s="61"/>
      <c r="BZ16" s="61"/>
      <c r="CA16" s="62"/>
      <c r="CB16" s="12"/>
    </row>
    <row r="17" spans="1:80" s="2" customFormat="1" ht="15" customHeight="1">
      <c r="A17" s="8" t="s">
        <v>56</v>
      </c>
      <c r="B17" s="9" t="s">
        <v>57</v>
      </c>
      <c r="C17" s="11"/>
      <c r="D17" s="11"/>
      <c r="E17" s="11"/>
      <c r="F17" s="11">
        <v>40365</v>
      </c>
      <c r="G17" s="11"/>
      <c r="H17" s="92"/>
      <c r="I17" s="103"/>
      <c r="J17" s="85"/>
      <c r="K17" s="85"/>
      <c r="L17" s="85"/>
      <c r="M17" s="86"/>
      <c r="N17" s="86"/>
      <c r="O17" s="86"/>
      <c r="P17" s="86"/>
      <c r="Q17" s="86"/>
      <c r="R17" s="85"/>
      <c r="S17" s="85"/>
      <c r="T17" s="85"/>
      <c r="U17" s="85"/>
      <c r="V17" s="86"/>
      <c r="W17" s="86"/>
      <c r="X17" s="86"/>
      <c r="Y17" s="86"/>
      <c r="Z17" s="85"/>
      <c r="AA17" s="85"/>
      <c r="AB17" s="85"/>
      <c r="AC17" s="85"/>
      <c r="AD17" s="85"/>
      <c r="AE17" s="86"/>
      <c r="AF17" s="86"/>
      <c r="AG17" s="86"/>
      <c r="AH17" s="86"/>
      <c r="AI17" s="12"/>
      <c r="AJ17" s="62"/>
      <c r="AK17" s="62"/>
      <c r="AL17" s="62"/>
      <c r="AM17" s="62"/>
      <c r="AN17" s="61"/>
      <c r="AO17" s="61"/>
      <c r="AP17" s="61"/>
      <c r="AQ17" s="61"/>
      <c r="AR17" s="62"/>
      <c r="AS17" s="62"/>
      <c r="AT17" s="62"/>
      <c r="AU17" s="62"/>
      <c r="AV17" s="62"/>
      <c r="AW17" s="61"/>
      <c r="AX17" s="61"/>
      <c r="AY17" s="61"/>
      <c r="AZ17" s="61"/>
      <c r="BA17" s="62"/>
      <c r="BB17" s="62"/>
      <c r="BC17" s="62"/>
      <c r="BD17" s="62"/>
      <c r="BE17" s="62"/>
      <c r="BF17" s="61"/>
      <c r="BG17" s="61"/>
      <c r="BH17" s="61"/>
      <c r="BI17" s="61"/>
      <c r="BJ17" s="62"/>
      <c r="BK17" s="62"/>
      <c r="BL17" s="62"/>
      <c r="BM17" s="62">
        <v>30000</v>
      </c>
      <c r="BN17" s="61"/>
      <c r="BO17" s="61"/>
      <c r="BP17" s="61"/>
      <c r="BQ17" s="61"/>
      <c r="BR17" s="61">
        <v>10365</v>
      </c>
      <c r="BS17" s="62"/>
      <c r="BT17" s="62"/>
      <c r="BU17" s="62"/>
      <c r="BV17" s="62"/>
      <c r="BW17" s="61"/>
      <c r="BX17" s="61"/>
      <c r="BY17" s="61"/>
      <c r="BZ17" s="61"/>
      <c r="CA17" s="62"/>
      <c r="CB17" s="12"/>
    </row>
    <row r="18" spans="1:79" s="14" customFormat="1" ht="17.25" customHeight="1" thickBot="1">
      <c r="A18" s="13"/>
      <c r="B18" s="70" t="s">
        <v>65</v>
      </c>
      <c r="C18" s="71">
        <f>SUM(C7:C17)</f>
        <v>152752</v>
      </c>
      <c r="D18" s="71">
        <f>SUM(D7:D17)</f>
        <v>43548</v>
      </c>
      <c r="E18" s="71">
        <f>SUM(E7:E17)</f>
        <v>751863</v>
      </c>
      <c r="F18" s="71">
        <f>SUM(F7:F17)</f>
        <v>40365</v>
      </c>
      <c r="G18" s="71">
        <f>SUM(G7:G17)</f>
        <v>0</v>
      </c>
      <c r="H18" s="92"/>
      <c r="I18" s="12" t="s">
        <v>92</v>
      </c>
      <c r="J18" s="175">
        <f>SUM(J7:L17)</f>
        <v>0</v>
      </c>
      <c r="K18" s="176"/>
      <c r="L18" s="177"/>
      <c r="M18" s="178">
        <f>SUM(M7:Q17)</f>
        <v>0</v>
      </c>
      <c r="N18" s="179"/>
      <c r="O18" s="179"/>
      <c r="P18" s="179"/>
      <c r="Q18" s="180"/>
      <c r="R18" s="175">
        <f>SUM(R7:U17)</f>
        <v>0</v>
      </c>
      <c r="S18" s="176"/>
      <c r="T18" s="176"/>
      <c r="U18" s="177"/>
      <c r="V18" s="178">
        <f>SUM(V7:Y17)</f>
        <v>0</v>
      </c>
      <c r="W18" s="179"/>
      <c r="X18" s="179"/>
      <c r="Y18" s="180"/>
      <c r="Z18" s="175">
        <f>SUM(Z7:AD17)</f>
        <v>0</v>
      </c>
      <c r="AA18" s="176"/>
      <c r="AB18" s="176"/>
      <c r="AC18" s="176"/>
      <c r="AD18" s="177"/>
      <c r="AE18" s="178">
        <f>SUM(AE7:AH17)</f>
        <v>0</v>
      </c>
      <c r="AF18" s="179"/>
      <c r="AG18" s="179"/>
      <c r="AH18" s="180"/>
      <c r="AI18" s="60"/>
      <c r="AJ18" s="104">
        <f>SUM(AJ7:AM17)</f>
        <v>0</v>
      </c>
      <c r="AK18" s="105"/>
      <c r="AL18" s="105"/>
      <c r="AM18" s="106"/>
      <c r="AN18" s="107">
        <f>SUM(AN7:AQ17)</f>
        <v>0</v>
      </c>
      <c r="AO18" s="108"/>
      <c r="AP18" s="108"/>
      <c r="AQ18" s="109"/>
      <c r="AR18" s="104">
        <f>SUM(AR7:AV17)</f>
        <v>0</v>
      </c>
      <c r="AS18" s="105"/>
      <c r="AT18" s="105"/>
      <c r="AU18" s="105"/>
      <c r="AV18" s="106"/>
      <c r="AW18" s="107">
        <f>SUM(AW7:AZ17)</f>
        <v>0</v>
      </c>
      <c r="AX18" s="108"/>
      <c r="AY18" s="108"/>
      <c r="AZ18" s="109"/>
      <c r="BA18" s="104">
        <f>SUM(BA7:BE17)</f>
        <v>0</v>
      </c>
      <c r="BB18" s="105"/>
      <c r="BC18" s="105"/>
      <c r="BD18" s="105"/>
      <c r="BE18" s="106"/>
      <c r="BF18" s="107">
        <f>SUM(BF7:BI17)</f>
        <v>0</v>
      </c>
      <c r="BG18" s="108"/>
      <c r="BH18" s="108"/>
      <c r="BI18" s="109"/>
      <c r="BJ18" s="104">
        <f>SUM(BJ7:BM17)</f>
        <v>168718</v>
      </c>
      <c r="BK18" s="105"/>
      <c r="BL18" s="105"/>
      <c r="BM18" s="106"/>
      <c r="BN18" s="107">
        <f>SUM(BN7:BR17)</f>
        <v>819810</v>
      </c>
      <c r="BO18" s="108"/>
      <c r="BP18" s="108"/>
      <c r="BQ18" s="108"/>
      <c r="BR18" s="109"/>
      <c r="BS18" s="104">
        <f>SUM(BS7:BV17)</f>
        <v>0</v>
      </c>
      <c r="BT18" s="105"/>
      <c r="BU18" s="105"/>
      <c r="BV18" s="106"/>
      <c r="BW18" s="107">
        <f>SUM(BW7:BZ17)</f>
        <v>0</v>
      </c>
      <c r="BX18" s="108"/>
      <c r="BY18" s="108"/>
      <c r="BZ18" s="109"/>
      <c r="CA18" s="63"/>
    </row>
    <row r="19" spans="1:79" s="14" customFormat="1" ht="17.25" customHeight="1">
      <c r="A19" s="113"/>
      <c r="B19" s="113" t="s">
        <v>11</v>
      </c>
      <c r="C19" s="115">
        <f>HSV+PSV+Dodavka+Mont+HZS</f>
        <v>988528</v>
      </c>
      <c r="D19" s="116"/>
      <c r="E19" s="116"/>
      <c r="F19" s="116"/>
      <c r="G19" s="117"/>
      <c r="H19" s="92"/>
      <c r="I19" s="58" t="s">
        <v>93</v>
      </c>
      <c r="J19" s="181">
        <f>SUM(J18:U18)</f>
        <v>0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>
        <f>SUM(V18:AH18)</f>
        <v>0</v>
      </c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J19" s="121">
        <f>SUM(AJ18:AV18)</f>
        <v>0</v>
      </c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>
        <f>SUM(AW18:BI18)</f>
        <v>0</v>
      </c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>
        <f>SUM(BJ18:BV18)</f>
        <v>988528</v>
      </c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>
        <f>SUM(BW7:CA17)</f>
        <v>0</v>
      </c>
      <c r="BX19" s="121"/>
      <c r="BY19" s="121"/>
      <c r="BZ19" s="121"/>
      <c r="CA19" s="121"/>
    </row>
    <row r="20" spans="1:79" s="14" customFormat="1" ht="17.25" customHeight="1" thickBot="1">
      <c r="A20" s="114"/>
      <c r="B20" s="114"/>
      <c r="C20" s="118"/>
      <c r="D20" s="119"/>
      <c r="E20" s="119"/>
      <c r="F20" s="119"/>
      <c r="G20" s="120"/>
      <c r="H20" s="92"/>
      <c r="I20" s="12" t="s">
        <v>94</v>
      </c>
      <c r="J20" s="181">
        <f>SUM(J19:AH19)</f>
        <v>0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J20" s="121">
        <f>SUM(AJ19:CA19)</f>
        <v>988528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</row>
    <row r="21" spans="1:8" ht="13.5" thickBot="1">
      <c r="A21" s="15"/>
      <c r="B21" s="15"/>
      <c r="C21" s="15"/>
      <c r="D21" s="15"/>
      <c r="E21" s="15"/>
      <c r="F21" s="15"/>
      <c r="G21" s="15"/>
      <c r="H21" s="92"/>
    </row>
    <row r="22" spans="1:79" ht="19.5" customHeight="1" thickBot="1">
      <c r="A22" s="122" t="s">
        <v>88</v>
      </c>
      <c r="B22" s="123"/>
      <c r="C22" s="123"/>
      <c r="D22" s="123"/>
      <c r="E22" s="123"/>
      <c r="F22" s="123"/>
      <c r="G22" s="124"/>
      <c r="H22" s="92"/>
      <c r="I22" s="64" t="s">
        <v>97</v>
      </c>
      <c r="J22" s="125">
        <f>SUM(J20:CA20)</f>
        <v>988528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</row>
    <row r="23" spans="1:8" ht="4.5" customHeight="1" thickBot="1">
      <c r="A23" s="67"/>
      <c r="B23" s="68"/>
      <c r="C23" s="68"/>
      <c r="D23" s="68"/>
      <c r="E23" s="68"/>
      <c r="F23" s="68"/>
      <c r="G23" s="69"/>
      <c r="H23" s="92"/>
    </row>
    <row r="24" spans="1:8" ht="12.75">
      <c r="A24" s="17" t="s">
        <v>12</v>
      </c>
      <c r="B24" s="18"/>
      <c r="C24" s="19" t="s">
        <v>13</v>
      </c>
      <c r="D24" s="20" t="s">
        <v>14</v>
      </c>
      <c r="E24" s="21" t="s">
        <v>15</v>
      </c>
      <c r="F24" s="22"/>
      <c r="G24" s="23" t="s">
        <v>13</v>
      </c>
      <c r="H24" s="92"/>
    </row>
    <row r="25" spans="1:8" ht="13.5" thickBot="1">
      <c r="A25" s="24"/>
      <c r="B25" s="25"/>
      <c r="C25" s="26">
        <v>0</v>
      </c>
      <c r="D25" s="27">
        <v>0</v>
      </c>
      <c r="E25" s="28">
        <v>0</v>
      </c>
      <c r="F25" s="29"/>
      <c r="G25" s="30">
        <v>0</v>
      </c>
      <c r="H25" s="92"/>
    </row>
    <row r="26" spans="1:8" ht="19.5" customHeight="1" thickBot="1">
      <c r="A26" s="31"/>
      <c r="B26" s="32" t="s">
        <v>16</v>
      </c>
      <c r="C26" s="128">
        <f>SUM(F25:F25)</f>
        <v>0</v>
      </c>
      <c r="D26" s="129"/>
      <c r="E26" s="129"/>
      <c r="F26" s="129"/>
      <c r="G26" s="130"/>
      <c r="H26" s="92"/>
    </row>
    <row r="27" spans="1:8" ht="13.5" thickBot="1">
      <c r="A27" s="33"/>
      <c r="B27" s="33"/>
      <c r="C27" s="33"/>
      <c r="D27" s="33"/>
      <c r="E27" s="33"/>
      <c r="F27" s="33"/>
      <c r="G27" s="33"/>
      <c r="H27" s="92"/>
    </row>
    <row r="28" spans="1:56" ht="19.5" customHeight="1">
      <c r="A28" s="131" t="s">
        <v>4</v>
      </c>
      <c r="B28" s="132"/>
      <c r="C28" s="132"/>
      <c r="D28" s="132"/>
      <c r="E28" s="132"/>
      <c r="F28" s="132"/>
      <c r="G28" s="133"/>
      <c r="H28" s="92"/>
      <c r="AZ28" s="16"/>
      <c r="BA28" s="16"/>
      <c r="BB28" s="16"/>
      <c r="BC28" s="16"/>
      <c r="BD28" s="16"/>
    </row>
    <row r="29" spans="1:8" ht="4.5" customHeight="1" thickBot="1">
      <c r="A29" s="65"/>
      <c r="B29" s="15"/>
      <c r="C29" s="15"/>
      <c r="D29" s="15"/>
      <c r="E29" s="15"/>
      <c r="F29" s="15"/>
      <c r="G29" s="66"/>
      <c r="H29" s="92"/>
    </row>
    <row r="30" spans="1:8" ht="12.75">
      <c r="A30" s="34"/>
      <c r="B30" s="35"/>
      <c r="C30" s="134" t="s">
        <v>14</v>
      </c>
      <c r="D30" s="135"/>
      <c r="E30" s="136" t="s">
        <v>15</v>
      </c>
      <c r="F30" s="137"/>
      <c r="G30" s="138"/>
      <c r="H30" s="92"/>
    </row>
    <row r="31" spans="1:8" ht="13.5" thickBot="1">
      <c r="A31" s="36" t="s">
        <v>61</v>
      </c>
      <c r="B31" s="37"/>
      <c r="C31" s="139">
        <v>19</v>
      </c>
      <c r="D31" s="140"/>
      <c r="E31" s="141">
        <f>C19</f>
        <v>988528</v>
      </c>
      <c r="F31" s="141"/>
      <c r="G31" s="142"/>
      <c r="H31" s="92"/>
    </row>
    <row r="32" spans="1:8" ht="19.5" customHeight="1" thickBot="1">
      <c r="A32" s="38"/>
      <c r="B32" s="39" t="s">
        <v>62</v>
      </c>
      <c r="C32" s="143">
        <f>C31*E31/100</f>
        <v>187820.32</v>
      </c>
      <c r="D32" s="144"/>
      <c r="E32" s="144"/>
      <c r="F32" s="144"/>
      <c r="G32" s="145"/>
      <c r="H32" s="92"/>
    </row>
    <row r="33" spans="4:8" ht="13.5" thickBot="1">
      <c r="D33" s="40"/>
      <c r="E33" s="41"/>
      <c r="F33" s="41"/>
      <c r="G33" s="42"/>
      <c r="H33" s="92"/>
    </row>
    <row r="34" spans="1:56" ht="19.5" customHeight="1">
      <c r="A34" s="131" t="s">
        <v>63</v>
      </c>
      <c r="B34" s="132"/>
      <c r="C34" s="132"/>
      <c r="D34" s="132"/>
      <c r="E34" s="132"/>
      <c r="F34" s="132"/>
      <c r="G34" s="133"/>
      <c r="H34" s="92"/>
      <c r="AZ34" s="16"/>
      <c r="BA34" s="16"/>
      <c r="BB34" s="16"/>
      <c r="BC34" s="16"/>
      <c r="BD34" s="16"/>
    </row>
    <row r="35" spans="1:8" ht="4.5" customHeight="1" thickBot="1">
      <c r="A35" s="65"/>
      <c r="B35" s="15"/>
      <c r="C35" s="15"/>
      <c r="D35" s="15"/>
      <c r="E35" s="15"/>
      <c r="F35" s="15"/>
      <c r="G35" s="66"/>
      <c r="H35" s="92"/>
    </row>
    <row r="36" spans="1:8" ht="12.75">
      <c r="A36" s="34" t="s">
        <v>64</v>
      </c>
      <c r="B36" s="35"/>
      <c r="C36" s="43"/>
      <c r="D36" s="44"/>
      <c r="E36" s="45"/>
      <c r="F36" s="146">
        <f>C19</f>
        <v>988528</v>
      </c>
      <c r="G36" s="147"/>
      <c r="H36" s="92"/>
    </row>
    <row r="37" spans="1:8" ht="12.75">
      <c r="A37" s="53" t="s">
        <v>2</v>
      </c>
      <c r="B37" s="54"/>
      <c r="C37" s="55"/>
      <c r="D37" s="56"/>
      <c r="E37" s="57"/>
      <c r="F37" s="148">
        <f>VRN</f>
        <v>0</v>
      </c>
      <c r="G37" s="149"/>
      <c r="H37" s="92"/>
    </row>
    <row r="38" spans="1:8" ht="13.5" thickBot="1">
      <c r="A38" s="46" t="s">
        <v>4</v>
      </c>
      <c r="B38" s="47"/>
      <c r="C38" s="48"/>
      <c r="D38" s="49"/>
      <c r="E38" s="50"/>
      <c r="F38" s="150">
        <f>C32</f>
        <v>187820.32</v>
      </c>
      <c r="G38" s="151"/>
      <c r="H38" s="92"/>
    </row>
    <row r="39" spans="1:8" ht="24" customHeight="1" thickBot="1">
      <c r="A39" s="51"/>
      <c r="B39" s="52" t="s">
        <v>63</v>
      </c>
      <c r="C39" s="152">
        <f>F36+F37+F38</f>
        <v>1176348.32</v>
      </c>
      <c r="D39" s="153"/>
      <c r="E39" s="153"/>
      <c r="F39" s="153"/>
      <c r="G39" s="154"/>
      <c r="H39" s="92"/>
    </row>
    <row r="40" spans="4:8" ht="12.75">
      <c r="D40" s="40"/>
      <c r="E40" s="41"/>
      <c r="F40" s="41"/>
      <c r="G40" s="42"/>
      <c r="H40" s="92"/>
    </row>
    <row r="41" spans="4:7" ht="12.75">
      <c r="D41" s="40"/>
      <c r="E41" s="41"/>
      <c r="F41" s="41"/>
      <c r="G41" s="42"/>
    </row>
    <row r="42" spans="4:7" ht="12.75">
      <c r="D42" s="40"/>
      <c r="E42" s="41"/>
      <c r="F42" s="41"/>
      <c r="G42" s="42"/>
    </row>
    <row r="43" spans="4:7" ht="12.75">
      <c r="D43" s="40"/>
      <c r="E43" s="41"/>
      <c r="F43" s="41"/>
      <c r="G43" s="42"/>
    </row>
    <row r="44" spans="4:7" ht="12.75">
      <c r="D44" s="40"/>
      <c r="E44" s="41"/>
      <c r="F44" s="41"/>
      <c r="G44" s="42"/>
    </row>
    <row r="45" spans="4:7" ht="12.75">
      <c r="D45" s="40"/>
      <c r="E45" s="41"/>
      <c r="F45" s="41"/>
      <c r="G45" s="42"/>
    </row>
    <row r="46" spans="4:7" ht="12.75">
      <c r="D46" s="40"/>
      <c r="E46" s="41"/>
      <c r="F46" s="41"/>
      <c r="G46" s="42"/>
    </row>
    <row r="47" spans="4:7" ht="12.75">
      <c r="D47" s="40"/>
      <c r="E47" s="41"/>
      <c r="F47" s="41"/>
      <c r="G47" s="42"/>
    </row>
    <row r="48" spans="4:7" ht="12.75">
      <c r="D48" s="40"/>
      <c r="E48" s="41"/>
      <c r="F48" s="41"/>
      <c r="G48" s="42"/>
    </row>
    <row r="49" spans="4:7" ht="12.75">
      <c r="D49" s="40"/>
      <c r="E49" s="41"/>
      <c r="F49" s="41"/>
      <c r="G49" s="42"/>
    </row>
    <row r="50" spans="4:7" ht="12.75">
      <c r="D50" s="40"/>
      <c r="E50" s="41"/>
      <c r="F50" s="41"/>
      <c r="G50" s="42"/>
    </row>
    <row r="51" spans="4:7" ht="12.75">
      <c r="D51" s="40"/>
      <c r="E51" s="41"/>
      <c r="F51" s="41"/>
      <c r="G51" s="42"/>
    </row>
    <row r="52" spans="4:7" ht="12.75">
      <c r="D52" s="40"/>
      <c r="E52" s="41"/>
      <c r="F52" s="41"/>
      <c r="G52" s="42"/>
    </row>
    <row r="53" spans="4:7" ht="12.75">
      <c r="D53" s="40"/>
      <c r="E53" s="41"/>
      <c r="F53" s="41"/>
      <c r="G53" s="42"/>
    </row>
    <row r="54" spans="4:7" ht="12.75">
      <c r="D54" s="40"/>
      <c r="E54" s="41"/>
      <c r="F54" s="41"/>
      <c r="G54" s="42"/>
    </row>
    <row r="55" spans="4:7" ht="12.75">
      <c r="D55" s="40"/>
      <c r="E55" s="41"/>
      <c r="F55" s="41"/>
      <c r="G55" s="42"/>
    </row>
    <row r="56" spans="4:7" ht="12.75">
      <c r="D56" s="40"/>
      <c r="E56" s="41"/>
      <c r="F56" s="41"/>
      <c r="G56" s="42"/>
    </row>
    <row r="57" spans="4:7" ht="12.75">
      <c r="D57" s="40"/>
      <c r="E57" s="41"/>
      <c r="F57" s="41"/>
      <c r="G57" s="42"/>
    </row>
    <row r="58" spans="4:7" ht="12.75">
      <c r="D58" s="40"/>
      <c r="E58" s="41"/>
      <c r="F58" s="41"/>
      <c r="G58" s="42"/>
    </row>
    <row r="59" spans="4:7" ht="12.75">
      <c r="D59" s="40"/>
      <c r="E59" s="41"/>
      <c r="F59" s="41"/>
      <c r="G59" s="42"/>
    </row>
    <row r="60" spans="4:7" ht="12.75">
      <c r="D60" s="40"/>
      <c r="E60" s="41"/>
      <c r="F60" s="41"/>
      <c r="G60" s="42"/>
    </row>
    <row r="61" spans="4:7" ht="12.75">
      <c r="D61" s="40"/>
      <c r="E61" s="41"/>
      <c r="F61" s="41"/>
      <c r="G61" s="42"/>
    </row>
    <row r="62" spans="4:7" ht="12.75">
      <c r="D62" s="40"/>
      <c r="E62" s="41"/>
      <c r="F62" s="41"/>
      <c r="G62" s="42"/>
    </row>
    <row r="63" spans="4:7" ht="12.75">
      <c r="D63" s="40"/>
      <c r="E63" s="41"/>
      <c r="F63" s="41"/>
      <c r="G63" s="42"/>
    </row>
    <row r="64" spans="4:7" ht="12.75">
      <c r="D64" s="40"/>
      <c r="E64" s="41"/>
      <c r="F64" s="41"/>
      <c r="G64" s="42"/>
    </row>
    <row r="65" spans="4:7" ht="12.75">
      <c r="D65" s="40"/>
      <c r="E65" s="41"/>
      <c r="F65" s="41"/>
      <c r="G65" s="42"/>
    </row>
    <row r="66" spans="4:7" ht="12.75">
      <c r="D66" s="40"/>
      <c r="E66" s="41"/>
      <c r="F66" s="41"/>
      <c r="G66" s="42"/>
    </row>
    <row r="67" spans="4:7" ht="12.75">
      <c r="D67" s="40"/>
      <c r="E67" s="41"/>
      <c r="F67" s="41"/>
      <c r="G67" s="42"/>
    </row>
    <row r="68" spans="4:7" ht="12.75">
      <c r="D68" s="40"/>
      <c r="E68" s="41"/>
      <c r="F68" s="41"/>
      <c r="G68" s="42"/>
    </row>
    <row r="69" spans="4:7" ht="12.75">
      <c r="D69" s="40"/>
      <c r="E69" s="41"/>
      <c r="F69" s="41"/>
      <c r="G69" s="42"/>
    </row>
    <row r="70" spans="4:7" ht="12.75">
      <c r="D70" s="40"/>
      <c r="E70" s="41"/>
      <c r="F70" s="41"/>
      <c r="G70" s="42"/>
    </row>
    <row r="71" spans="4:7" ht="12.75">
      <c r="D71" s="40"/>
      <c r="E71" s="41"/>
      <c r="F71" s="41"/>
      <c r="G71" s="42"/>
    </row>
    <row r="72" spans="4:7" ht="12.75">
      <c r="D72" s="40"/>
      <c r="E72" s="41"/>
      <c r="F72" s="41"/>
      <c r="G72" s="42"/>
    </row>
    <row r="73" spans="4:7" ht="12.75">
      <c r="D73" s="40"/>
      <c r="E73" s="41"/>
      <c r="F73" s="41"/>
      <c r="G73" s="42"/>
    </row>
    <row r="74" spans="4:7" ht="12.75">
      <c r="D74" s="40"/>
      <c r="E74" s="41"/>
      <c r="F74" s="41"/>
      <c r="G74" s="42"/>
    </row>
    <row r="75" spans="4:7" ht="12.75">
      <c r="D75" s="40"/>
      <c r="E75" s="41"/>
      <c r="F75" s="41"/>
      <c r="G75" s="42"/>
    </row>
    <row r="76" spans="4:7" ht="12.75">
      <c r="D76" s="40"/>
      <c r="E76" s="41"/>
      <c r="F76" s="41"/>
      <c r="G76" s="42"/>
    </row>
    <row r="77" spans="4:7" ht="12.75">
      <c r="D77" s="40"/>
      <c r="E77" s="41"/>
      <c r="F77" s="41"/>
      <c r="G77" s="42"/>
    </row>
    <row r="78" spans="4:7" ht="12.75">
      <c r="D78" s="40"/>
      <c r="E78" s="41"/>
      <c r="F78" s="41"/>
      <c r="G78" s="42"/>
    </row>
  </sheetData>
  <sheetProtection/>
  <mergeCells count="119">
    <mergeCell ref="F38:G38"/>
    <mergeCell ref="C39:G39"/>
    <mergeCell ref="A4:G4"/>
    <mergeCell ref="C31:D31"/>
    <mergeCell ref="E31:G31"/>
    <mergeCell ref="C32:G32"/>
    <mergeCell ref="A34:G34"/>
    <mergeCell ref="F36:G36"/>
    <mergeCell ref="F37:G37"/>
    <mergeCell ref="A22:G22"/>
    <mergeCell ref="J22:CA22"/>
    <mergeCell ref="C26:G26"/>
    <mergeCell ref="A28:G28"/>
    <mergeCell ref="C30:D30"/>
    <mergeCell ref="E30:G30"/>
    <mergeCell ref="AJ19:AV19"/>
    <mergeCell ref="AW19:BI19"/>
    <mergeCell ref="BJ19:BV19"/>
    <mergeCell ref="BW19:CA19"/>
    <mergeCell ref="J20:AH20"/>
    <mergeCell ref="AJ20:CA20"/>
    <mergeCell ref="BF18:BI18"/>
    <mergeCell ref="BJ18:BM18"/>
    <mergeCell ref="BN18:BR18"/>
    <mergeCell ref="BS18:BV18"/>
    <mergeCell ref="BW18:BZ18"/>
    <mergeCell ref="AJ18:AM18"/>
    <mergeCell ref="AN18:AQ18"/>
    <mergeCell ref="AR18:AV18"/>
    <mergeCell ref="AW18:AZ18"/>
    <mergeCell ref="A19:A20"/>
    <mergeCell ref="B19:B20"/>
    <mergeCell ref="C19:G20"/>
    <mergeCell ref="J19:U19"/>
    <mergeCell ref="V19:AH19"/>
    <mergeCell ref="AE18:AH18"/>
    <mergeCell ref="BA18:BE18"/>
    <mergeCell ref="I7:I17"/>
    <mergeCell ref="J18:L18"/>
    <mergeCell ref="M18:Q18"/>
    <mergeCell ref="R18:U18"/>
    <mergeCell ref="V18:Y18"/>
    <mergeCell ref="Z18:AD18"/>
    <mergeCell ref="BV2:BV6"/>
    <mergeCell ref="BW2:BW6"/>
    <mergeCell ref="BX2:BX6"/>
    <mergeCell ref="BY2:BY6"/>
    <mergeCell ref="BZ2:BZ6"/>
    <mergeCell ref="CA2:CA6"/>
    <mergeCell ref="BP2:BP6"/>
    <mergeCell ref="BQ2:BQ6"/>
    <mergeCell ref="BR2:BR6"/>
    <mergeCell ref="BS2:BS6"/>
    <mergeCell ref="BT2:BT6"/>
    <mergeCell ref="BU2:BU6"/>
    <mergeCell ref="BJ2:BJ6"/>
    <mergeCell ref="BK2:BK6"/>
    <mergeCell ref="BL2:BL6"/>
    <mergeCell ref="BM2:BM6"/>
    <mergeCell ref="BN2:BN6"/>
    <mergeCell ref="BO2:BO6"/>
    <mergeCell ref="BD2:BD6"/>
    <mergeCell ref="BE2:BE6"/>
    <mergeCell ref="BF2:BF6"/>
    <mergeCell ref="BG2:BG6"/>
    <mergeCell ref="BH2:BH6"/>
    <mergeCell ref="BI2:BI6"/>
    <mergeCell ref="AX2:AX6"/>
    <mergeCell ref="AY2:AY6"/>
    <mergeCell ref="AZ2:AZ6"/>
    <mergeCell ref="BA2:BA6"/>
    <mergeCell ref="BB2:BB6"/>
    <mergeCell ref="BC2:BC6"/>
    <mergeCell ref="AR2:AR6"/>
    <mergeCell ref="AS2:AS6"/>
    <mergeCell ref="AT2:AT6"/>
    <mergeCell ref="AU2:AU6"/>
    <mergeCell ref="AV2:AV6"/>
    <mergeCell ref="AW2:AW6"/>
    <mergeCell ref="AL2:AL6"/>
    <mergeCell ref="AM2:AM6"/>
    <mergeCell ref="AN2:AN6"/>
    <mergeCell ref="AO2:AO6"/>
    <mergeCell ref="AP2:AP6"/>
    <mergeCell ref="AQ2:AQ6"/>
    <mergeCell ref="AE2:AE6"/>
    <mergeCell ref="AF2:AF6"/>
    <mergeCell ref="AG2:AG6"/>
    <mergeCell ref="AH2:AH6"/>
    <mergeCell ref="AJ2:AJ6"/>
    <mergeCell ref="AK2:AK6"/>
    <mergeCell ref="Y2:Y6"/>
    <mergeCell ref="Z2:Z6"/>
    <mergeCell ref="AA2:AA6"/>
    <mergeCell ref="AB2:AB6"/>
    <mergeCell ref="AC2:AC6"/>
    <mergeCell ref="AD2:AD6"/>
    <mergeCell ref="S2:S6"/>
    <mergeCell ref="T2:T6"/>
    <mergeCell ref="U2:U6"/>
    <mergeCell ref="V2:V6"/>
    <mergeCell ref="W2:W6"/>
    <mergeCell ref="X2:X6"/>
    <mergeCell ref="M2:M6"/>
    <mergeCell ref="N2:N6"/>
    <mergeCell ref="O2:O6"/>
    <mergeCell ref="P2:P6"/>
    <mergeCell ref="Q2:Q6"/>
    <mergeCell ref="R2:R6"/>
    <mergeCell ref="A1:B1"/>
    <mergeCell ref="C1:G1"/>
    <mergeCell ref="H1:H40"/>
    <mergeCell ref="I1:AH1"/>
    <mergeCell ref="A2:B2"/>
    <mergeCell ref="C2:G2"/>
    <mergeCell ref="I2:I6"/>
    <mergeCell ref="J2:J6"/>
    <mergeCell ref="K2:K6"/>
    <mergeCell ref="L2:L6"/>
  </mergeCells>
  <printOptions horizontalCentered="1" verticalCentered="1"/>
  <pageMargins left="0.5905511811023623" right="0.3937007874015748" top="0.2362204724409449" bottom="0.2755905511811024" header="0.2362204724409449" footer="0.2362204724409449"/>
  <pageSetup horizontalDpi="300" verticalDpi="300" orientation="portrait" paperSize="9" scale="86" r:id="rId1"/>
  <headerFooter alignWithMargins="0">
    <oddFooter>&amp;CStrana &amp;P</oddFooter>
  </headerFooter>
  <colBreaks count="3" manualBreakCount="3">
    <brk id="8" max="39" man="1"/>
    <brk id="39" max="39" man="1"/>
    <brk id="63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74"/>
  <sheetViews>
    <sheetView view="pageBreakPreview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CB1" sqref="CB1:CB16384"/>
    </sheetView>
  </sheetViews>
  <sheetFormatPr defaultColWidth="9.00390625" defaultRowHeight="12.75"/>
  <cols>
    <col min="1" max="1" width="4.125" style="1" customWidth="1"/>
    <col min="2" max="2" width="26.875" style="1" bestFit="1" customWidth="1"/>
    <col min="3" max="7" width="9.75390625" style="1" customWidth="1"/>
    <col min="8" max="8" width="1.37890625" style="1" customWidth="1"/>
    <col min="9" max="9" width="6.875" style="1" bestFit="1" customWidth="1"/>
    <col min="10" max="12" width="5.875" style="1" bestFit="1" customWidth="1"/>
    <col min="13" max="14" width="7.00390625" style="1" bestFit="1" customWidth="1"/>
    <col min="15" max="16" width="5.875" style="1" bestFit="1" customWidth="1"/>
    <col min="17" max="17" width="8.125" style="1" bestFit="1" customWidth="1"/>
    <col min="18" max="29" width="5.875" style="1" bestFit="1" customWidth="1"/>
    <col min="30" max="30" width="8.125" style="1" bestFit="1" customWidth="1"/>
    <col min="31" max="33" width="5.875" style="1" bestFit="1" customWidth="1"/>
    <col min="34" max="34" width="3.25390625" style="1" bestFit="1" customWidth="1"/>
    <col min="35" max="35" width="1.12109375" style="1" customWidth="1"/>
    <col min="36" max="78" width="3.25390625" style="1" bestFit="1" customWidth="1"/>
    <col min="79" max="79" width="3.25390625" style="1" customWidth="1"/>
    <col min="80" max="16384" width="9.125" style="1" customWidth="1"/>
  </cols>
  <sheetData>
    <row r="1" spans="1:34" ht="16.5" customHeight="1" thickTop="1">
      <c r="A1" s="88" t="s">
        <v>1</v>
      </c>
      <c r="B1" s="89"/>
      <c r="C1" s="90" t="s">
        <v>106</v>
      </c>
      <c r="D1" s="90"/>
      <c r="E1" s="90"/>
      <c r="F1" s="90"/>
      <c r="G1" s="91"/>
      <c r="H1" s="92"/>
      <c r="I1" s="93" t="s">
        <v>89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79" ht="16.5" customHeight="1" thickBot="1">
      <c r="A2" s="95" t="s">
        <v>0</v>
      </c>
      <c r="B2" s="96"/>
      <c r="C2" s="97" t="s">
        <v>87</v>
      </c>
      <c r="D2" s="97"/>
      <c r="E2" s="97"/>
      <c r="F2" s="97"/>
      <c r="G2" s="98"/>
      <c r="H2" s="92"/>
      <c r="I2" s="99" t="s">
        <v>90</v>
      </c>
      <c r="J2" s="100">
        <v>40007</v>
      </c>
      <c r="K2" s="100">
        <v>40014</v>
      </c>
      <c r="L2" s="100">
        <v>40021</v>
      </c>
      <c r="M2" s="101">
        <v>40028</v>
      </c>
      <c r="N2" s="101">
        <v>40035</v>
      </c>
      <c r="O2" s="101">
        <v>40042</v>
      </c>
      <c r="P2" s="101">
        <v>40049</v>
      </c>
      <c r="Q2" s="101">
        <v>40056</v>
      </c>
      <c r="R2" s="100">
        <v>40063</v>
      </c>
      <c r="S2" s="100">
        <v>40070</v>
      </c>
      <c r="T2" s="100">
        <v>40077</v>
      </c>
      <c r="U2" s="100">
        <v>40084</v>
      </c>
      <c r="V2" s="101">
        <v>40091</v>
      </c>
      <c r="W2" s="101">
        <v>40098</v>
      </c>
      <c r="X2" s="101">
        <v>40105</v>
      </c>
      <c r="Y2" s="101">
        <v>40112</v>
      </c>
      <c r="Z2" s="100">
        <v>40119</v>
      </c>
      <c r="AA2" s="100">
        <v>40126</v>
      </c>
      <c r="AB2" s="100">
        <v>40133</v>
      </c>
      <c r="AC2" s="100">
        <v>40140</v>
      </c>
      <c r="AD2" s="100">
        <v>40147</v>
      </c>
      <c r="AE2" s="101">
        <v>40154</v>
      </c>
      <c r="AF2" s="101">
        <v>40161</v>
      </c>
      <c r="AG2" s="101">
        <v>40168</v>
      </c>
      <c r="AH2" s="101">
        <v>40175</v>
      </c>
      <c r="AI2" s="59"/>
      <c r="AJ2" s="100">
        <v>40182</v>
      </c>
      <c r="AK2" s="100">
        <v>40189</v>
      </c>
      <c r="AL2" s="100">
        <v>40196</v>
      </c>
      <c r="AM2" s="100">
        <v>40203</v>
      </c>
      <c r="AN2" s="101">
        <v>40210</v>
      </c>
      <c r="AO2" s="101">
        <v>40217</v>
      </c>
      <c r="AP2" s="101">
        <v>40224</v>
      </c>
      <c r="AQ2" s="101">
        <v>40231</v>
      </c>
      <c r="AR2" s="100">
        <v>40238</v>
      </c>
      <c r="AS2" s="100">
        <v>40245</v>
      </c>
      <c r="AT2" s="100">
        <v>40252</v>
      </c>
      <c r="AU2" s="100">
        <v>40259</v>
      </c>
      <c r="AV2" s="100">
        <v>40266</v>
      </c>
      <c r="AW2" s="101">
        <v>40273</v>
      </c>
      <c r="AX2" s="101">
        <v>40280</v>
      </c>
      <c r="AY2" s="101">
        <v>40287</v>
      </c>
      <c r="AZ2" s="101">
        <v>40294</v>
      </c>
      <c r="BA2" s="100">
        <v>40301</v>
      </c>
      <c r="BB2" s="100">
        <v>40308</v>
      </c>
      <c r="BC2" s="100">
        <v>40315</v>
      </c>
      <c r="BD2" s="100">
        <v>40322</v>
      </c>
      <c r="BE2" s="100">
        <v>40329</v>
      </c>
      <c r="BF2" s="101">
        <v>40336</v>
      </c>
      <c r="BG2" s="101">
        <v>40343</v>
      </c>
      <c r="BH2" s="101">
        <v>40350</v>
      </c>
      <c r="BI2" s="101">
        <v>40357</v>
      </c>
      <c r="BJ2" s="100">
        <v>40364</v>
      </c>
      <c r="BK2" s="100">
        <v>40371</v>
      </c>
      <c r="BL2" s="100">
        <v>40378</v>
      </c>
      <c r="BM2" s="100">
        <v>40385</v>
      </c>
      <c r="BN2" s="101">
        <v>40392</v>
      </c>
      <c r="BO2" s="101">
        <v>40399</v>
      </c>
      <c r="BP2" s="101">
        <v>40406</v>
      </c>
      <c r="BQ2" s="101">
        <v>40413</v>
      </c>
      <c r="BR2" s="101">
        <v>40420</v>
      </c>
      <c r="BS2" s="100">
        <v>40427</v>
      </c>
      <c r="BT2" s="100">
        <v>40434</v>
      </c>
      <c r="BU2" s="100">
        <v>40441</v>
      </c>
      <c r="BV2" s="100">
        <v>40448</v>
      </c>
      <c r="BW2" s="101">
        <v>40455</v>
      </c>
      <c r="BX2" s="101">
        <v>40462</v>
      </c>
      <c r="BY2" s="101">
        <v>40469</v>
      </c>
      <c r="BZ2" s="101">
        <v>40476</v>
      </c>
      <c r="CA2" s="100">
        <v>40483</v>
      </c>
    </row>
    <row r="3" spans="4:79" ht="5.25" customHeight="1" thickBot="1" thickTop="1">
      <c r="D3" s="2"/>
      <c r="H3" s="92"/>
      <c r="I3" s="99"/>
      <c r="J3" s="100"/>
      <c r="K3" s="100"/>
      <c r="L3" s="100"/>
      <c r="M3" s="101"/>
      <c r="N3" s="101"/>
      <c r="O3" s="101"/>
      <c r="P3" s="101"/>
      <c r="Q3" s="101"/>
      <c r="R3" s="100"/>
      <c r="S3" s="100"/>
      <c r="T3" s="100"/>
      <c r="U3" s="100"/>
      <c r="V3" s="101"/>
      <c r="W3" s="101"/>
      <c r="X3" s="101"/>
      <c r="Y3" s="101"/>
      <c r="Z3" s="100"/>
      <c r="AA3" s="100"/>
      <c r="AB3" s="100"/>
      <c r="AC3" s="100"/>
      <c r="AD3" s="100"/>
      <c r="AE3" s="101"/>
      <c r="AF3" s="101"/>
      <c r="AG3" s="101"/>
      <c r="AH3" s="101"/>
      <c r="AI3" s="59"/>
      <c r="AJ3" s="100"/>
      <c r="AK3" s="100"/>
      <c r="AL3" s="100"/>
      <c r="AM3" s="100"/>
      <c r="AN3" s="101"/>
      <c r="AO3" s="101"/>
      <c r="AP3" s="101"/>
      <c r="AQ3" s="101"/>
      <c r="AR3" s="100"/>
      <c r="AS3" s="100"/>
      <c r="AT3" s="100"/>
      <c r="AU3" s="100"/>
      <c r="AV3" s="100"/>
      <c r="AW3" s="101"/>
      <c r="AX3" s="101"/>
      <c r="AY3" s="101"/>
      <c r="AZ3" s="101"/>
      <c r="BA3" s="100"/>
      <c r="BB3" s="100"/>
      <c r="BC3" s="100"/>
      <c r="BD3" s="100"/>
      <c r="BE3" s="100"/>
      <c r="BF3" s="101"/>
      <c r="BG3" s="101"/>
      <c r="BH3" s="101"/>
      <c r="BI3" s="101"/>
      <c r="BJ3" s="100"/>
      <c r="BK3" s="100"/>
      <c r="BL3" s="100"/>
      <c r="BM3" s="100"/>
      <c r="BN3" s="101"/>
      <c r="BO3" s="101"/>
      <c r="BP3" s="101"/>
      <c r="BQ3" s="101"/>
      <c r="BR3" s="101"/>
      <c r="BS3" s="100"/>
      <c r="BT3" s="100"/>
      <c r="BU3" s="100"/>
      <c r="BV3" s="100"/>
      <c r="BW3" s="101"/>
      <c r="BX3" s="101"/>
      <c r="BY3" s="101"/>
      <c r="BZ3" s="101"/>
      <c r="CA3" s="100"/>
    </row>
    <row r="4" spans="1:79" ht="19.5" customHeight="1" thickBot="1">
      <c r="A4" s="155" t="s">
        <v>5</v>
      </c>
      <c r="B4" s="156"/>
      <c r="C4" s="156"/>
      <c r="D4" s="156"/>
      <c r="E4" s="156"/>
      <c r="F4" s="156"/>
      <c r="G4" s="157"/>
      <c r="H4" s="92"/>
      <c r="I4" s="99"/>
      <c r="J4" s="100"/>
      <c r="K4" s="100"/>
      <c r="L4" s="100"/>
      <c r="M4" s="101"/>
      <c r="N4" s="101"/>
      <c r="O4" s="101"/>
      <c r="P4" s="101"/>
      <c r="Q4" s="101"/>
      <c r="R4" s="100"/>
      <c r="S4" s="100"/>
      <c r="T4" s="100"/>
      <c r="U4" s="100"/>
      <c r="V4" s="101"/>
      <c r="W4" s="101"/>
      <c r="X4" s="101"/>
      <c r="Y4" s="101"/>
      <c r="Z4" s="100"/>
      <c r="AA4" s="100"/>
      <c r="AB4" s="100"/>
      <c r="AC4" s="100"/>
      <c r="AD4" s="100"/>
      <c r="AE4" s="101"/>
      <c r="AF4" s="101"/>
      <c r="AG4" s="101"/>
      <c r="AH4" s="101"/>
      <c r="AI4" s="59"/>
      <c r="AJ4" s="100"/>
      <c r="AK4" s="100"/>
      <c r="AL4" s="100"/>
      <c r="AM4" s="100"/>
      <c r="AN4" s="101"/>
      <c r="AO4" s="101"/>
      <c r="AP4" s="101"/>
      <c r="AQ4" s="101"/>
      <c r="AR4" s="100"/>
      <c r="AS4" s="100"/>
      <c r="AT4" s="100"/>
      <c r="AU4" s="100"/>
      <c r="AV4" s="100"/>
      <c r="AW4" s="101"/>
      <c r="AX4" s="101"/>
      <c r="AY4" s="101"/>
      <c r="AZ4" s="101"/>
      <c r="BA4" s="100"/>
      <c r="BB4" s="100"/>
      <c r="BC4" s="100"/>
      <c r="BD4" s="100"/>
      <c r="BE4" s="100"/>
      <c r="BF4" s="101"/>
      <c r="BG4" s="101"/>
      <c r="BH4" s="101"/>
      <c r="BI4" s="101"/>
      <c r="BJ4" s="100"/>
      <c r="BK4" s="100"/>
      <c r="BL4" s="100"/>
      <c r="BM4" s="100"/>
      <c r="BN4" s="101"/>
      <c r="BO4" s="101"/>
      <c r="BP4" s="101"/>
      <c r="BQ4" s="101"/>
      <c r="BR4" s="101"/>
      <c r="BS4" s="100"/>
      <c r="BT4" s="100"/>
      <c r="BU4" s="100"/>
      <c r="BV4" s="100"/>
      <c r="BW4" s="101"/>
      <c r="BX4" s="101"/>
      <c r="BY4" s="101"/>
      <c r="BZ4" s="101"/>
      <c r="CA4" s="100"/>
    </row>
    <row r="5" spans="8:79" ht="4.5" customHeight="1" thickBot="1">
      <c r="H5" s="92"/>
      <c r="I5" s="99"/>
      <c r="J5" s="100"/>
      <c r="K5" s="100"/>
      <c r="L5" s="100"/>
      <c r="M5" s="101"/>
      <c r="N5" s="101"/>
      <c r="O5" s="101"/>
      <c r="P5" s="101"/>
      <c r="Q5" s="101"/>
      <c r="R5" s="100"/>
      <c r="S5" s="100"/>
      <c r="T5" s="100"/>
      <c r="U5" s="100"/>
      <c r="V5" s="101"/>
      <c r="W5" s="101"/>
      <c r="X5" s="101"/>
      <c r="Y5" s="101"/>
      <c r="Z5" s="100"/>
      <c r="AA5" s="100"/>
      <c r="AB5" s="100"/>
      <c r="AC5" s="100"/>
      <c r="AD5" s="100"/>
      <c r="AE5" s="101"/>
      <c r="AF5" s="101"/>
      <c r="AG5" s="101"/>
      <c r="AH5" s="101"/>
      <c r="AI5" s="59"/>
      <c r="AJ5" s="100"/>
      <c r="AK5" s="100"/>
      <c r="AL5" s="100"/>
      <c r="AM5" s="100"/>
      <c r="AN5" s="101"/>
      <c r="AO5" s="101"/>
      <c r="AP5" s="101"/>
      <c r="AQ5" s="101"/>
      <c r="AR5" s="100"/>
      <c r="AS5" s="100"/>
      <c r="AT5" s="100"/>
      <c r="AU5" s="100"/>
      <c r="AV5" s="100"/>
      <c r="AW5" s="101"/>
      <c r="AX5" s="101"/>
      <c r="AY5" s="101"/>
      <c r="AZ5" s="101"/>
      <c r="BA5" s="100"/>
      <c r="BB5" s="100"/>
      <c r="BC5" s="100"/>
      <c r="BD5" s="100"/>
      <c r="BE5" s="100"/>
      <c r="BF5" s="101"/>
      <c r="BG5" s="101"/>
      <c r="BH5" s="101"/>
      <c r="BI5" s="101"/>
      <c r="BJ5" s="100"/>
      <c r="BK5" s="100"/>
      <c r="BL5" s="100"/>
      <c r="BM5" s="100"/>
      <c r="BN5" s="101"/>
      <c r="BO5" s="101"/>
      <c r="BP5" s="101"/>
      <c r="BQ5" s="101"/>
      <c r="BR5" s="101"/>
      <c r="BS5" s="100"/>
      <c r="BT5" s="100"/>
      <c r="BU5" s="100"/>
      <c r="BV5" s="100"/>
      <c r="BW5" s="101"/>
      <c r="BX5" s="101"/>
      <c r="BY5" s="101"/>
      <c r="BZ5" s="101"/>
      <c r="CA5" s="100"/>
    </row>
    <row r="6" spans="1:79" s="2" customFormat="1" ht="12.75">
      <c r="A6" s="3"/>
      <c r="B6" s="4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7" t="s">
        <v>3</v>
      </c>
      <c r="H6" s="92"/>
      <c r="I6" s="99"/>
      <c r="J6" s="100"/>
      <c r="K6" s="100"/>
      <c r="L6" s="100"/>
      <c r="M6" s="101"/>
      <c r="N6" s="101"/>
      <c r="O6" s="101"/>
      <c r="P6" s="101"/>
      <c r="Q6" s="101"/>
      <c r="R6" s="100"/>
      <c r="S6" s="100"/>
      <c r="T6" s="100"/>
      <c r="U6" s="100"/>
      <c r="V6" s="101"/>
      <c r="W6" s="101"/>
      <c r="X6" s="101"/>
      <c r="Y6" s="101"/>
      <c r="Z6" s="100"/>
      <c r="AA6" s="100"/>
      <c r="AB6" s="100"/>
      <c r="AC6" s="100"/>
      <c r="AD6" s="100"/>
      <c r="AE6" s="101"/>
      <c r="AF6" s="101"/>
      <c r="AG6" s="101"/>
      <c r="AH6" s="101"/>
      <c r="AI6" s="59"/>
      <c r="AJ6" s="100"/>
      <c r="AK6" s="100"/>
      <c r="AL6" s="100"/>
      <c r="AM6" s="100"/>
      <c r="AN6" s="101"/>
      <c r="AO6" s="101"/>
      <c r="AP6" s="101"/>
      <c r="AQ6" s="101"/>
      <c r="AR6" s="100"/>
      <c r="AS6" s="100"/>
      <c r="AT6" s="100"/>
      <c r="AU6" s="100"/>
      <c r="AV6" s="100"/>
      <c r="AW6" s="101"/>
      <c r="AX6" s="101"/>
      <c r="AY6" s="101"/>
      <c r="AZ6" s="101"/>
      <c r="BA6" s="100"/>
      <c r="BB6" s="100"/>
      <c r="BC6" s="100"/>
      <c r="BD6" s="100"/>
      <c r="BE6" s="100"/>
      <c r="BF6" s="101"/>
      <c r="BG6" s="101"/>
      <c r="BH6" s="101"/>
      <c r="BI6" s="101"/>
      <c r="BJ6" s="100"/>
      <c r="BK6" s="100"/>
      <c r="BL6" s="100"/>
      <c r="BM6" s="100"/>
      <c r="BN6" s="101"/>
      <c r="BO6" s="101"/>
      <c r="BP6" s="101"/>
      <c r="BQ6" s="101"/>
      <c r="BR6" s="101"/>
      <c r="BS6" s="100"/>
      <c r="BT6" s="100"/>
      <c r="BU6" s="100"/>
      <c r="BV6" s="100"/>
      <c r="BW6" s="101"/>
      <c r="BX6" s="101"/>
      <c r="BY6" s="101"/>
      <c r="BZ6" s="101"/>
      <c r="CA6" s="100"/>
    </row>
    <row r="7" spans="1:79" s="2" customFormat="1" ht="15" customHeight="1">
      <c r="A7" s="8" t="s">
        <v>26</v>
      </c>
      <c r="B7" s="9" t="s">
        <v>59</v>
      </c>
      <c r="C7" s="11">
        <v>80084</v>
      </c>
      <c r="D7" s="11"/>
      <c r="E7" s="11"/>
      <c r="F7" s="11"/>
      <c r="G7" s="11"/>
      <c r="H7" s="92"/>
      <c r="I7" s="103"/>
      <c r="J7" s="62"/>
      <c r="K7" s="62"/>
      <c r="L7" s="62"/>
      <c r="M7" s="61">
        <v>40000</v>
      </c>
      <c r="N7" s="61">
        <v>40084</v>
      </c>
      <c r="O7" s="61"/>
      <c r="P7" s="61"/>
      <c r="Q7" s="61"/>
      <c r="R7" s="62"/>
      <c r="S7" s="62"/>
      <c r="T7" s="62"/>
      <c r="U7" s="62"/>
      <c r="V7" s="61"/>
      <c r="W7" s="61"/>
      <c r="X7" s="61"/>
      <c r="Y7" s="61"/>
      <c r="Z7" s="62"/>
      <c r="AA7" s="62"/>
      <c r="AB7" s="62"/>
      <c r="AC7" s="62"/>
      <c r="AD7" s="62"/>
      <c r="AE7" s="61"/>
      <c r="AF7" s="61"/>
      <c r="AG7" s="61"/>
      <c r="AH7" s="61"/>
      <c r="AI7" s="12"/>
      <c r="AJ7" s="62"/>
      <c r="AK7" s="62"/>
      <c r="AL7" s="62"/>
      <c r="AM7" s="62"/>
      <c r="AN7" s="61"/>
      <c r="AO7" s="61"/>
      <c r="AP7" s="61"/>
      <c r="AQ7" s="61"/>
      <c r="AR7" s="62"/>
      <c r="AS7" s="62"/>
      <c r="AT7" s="62"/>
      <c r="AU7" s="62"/>
      <c r="AV7" s="62"/>
      <c r="AW7" s="61"/>
      <c r="AX7" s="61"/>
      <c r="AY7" s="61"/>
      <c r="AZ7" s="61"/>
      <c r="BA7" s="62"/>
      <c r="BB7" s="62"/>
      <c r="BC7" s="62"/>
      <c r="BD7" s="62"/>
      <c r="BE7" s="62"/>
      <c r="BF7" s="61"/>
      <c r="BG7" s="61"/>
      <c r="BH7" s="61"/>
      <c r="BI7" s="61"/>
      <c r="BJ7" s="62"/>
      <c r="BK7" s="62"/>
      <c r="BL7" s="62"/>
      <c r="BM7" s="62"/>
      <c r="BN7" s="61"/>
      <c r="BO7" s="61"/>
      <c r="BP7" s="61"/>
      <c r="BQ7" s="61"/>
      <c r="BR7" s="61"/>
      <c r="BS7" s="62"/>
      <c r="BT7" s="62"/>
      <c r="BU7" s="62"/>
      <c r="BV7" s="62"/>
      <c r="BW7" s="61"/>
      <c r="BX7" s="61"/>
      <c r="BY7" s="61"/>
      <c r="BZ7" s="61"/>
      <c r="CA7" s="62"/>
    </row>
    <row r="8" spans="1:79" s="2" customFormat="1" ht="15" customHeight="1">
      <c r="A8" s="8" t="s">
        <v>32</v>
      </c>
      <c r="B8" s="9" t="s">
        <v>33</v>
      </c>
      <c r="C8" s="11">
        <v>14892</v>
      </c>
      <c r="D8" s="11"/>
      <c r="E8" s="11"/>
      <c r="F8" s="11"/>
      <c r="G8" s="11"/>
      <c r="H8" s="92"/>
      <c r="I8" s="103"/>
      <c r="J8" s="62"/>
      <c r="K8" s="62"/>
      <c r="L8" s="62"/>
      <c r="M8" s="61">
        <v>8000</v>
      </c>
      <c r="N8" s="61">
        <v>6892</v>
      </c>
      <c r="O8" s="61"/>
      <c r="P8" s="61"/>
      <c r="Q8" s="61"/>
      <c r="R8" s="62"/>
      <c r="S8" s="62"/>
      <c r="T8" s="62"/>
      <c r="U8" s="62"/>
      <c r="V8" s="61"/>
      <c r="W8" s="61"/>
      <c r="X8" s="61"/>
      <c r="Y8" s="61"/>
      <c r="Z8" s="62"/>
      <c r="AA8" s="62"/>
      <c r="AB8" s="62"/>
      <c r="AC8" s="62"/>
      <c r="AD8" s="62"/>
      <c r="AE8" s="61"/>
      <c r="AF8" s="61"/>
      <c r="AG8" s="61"/>
      <c r="AH8" s="61"/>
      <c r="AI8" s="12"/>
      <c r="AJ8" s="62"/>
      <c r="AK8" s="62"/>
      <c r="AL8" s="62"/>
      <c r="AM8" s="62"/>
      <c r="AN8" s="61"/>
      <c r="AO8" s="61"/>
      <c r="AP8" s="61"/>
      <c r="AQ8" s="61"/>
      <c r="AR8" s="62"/>
      <c r="AS8" s="62"/>
      <c r="AT8" s="62"/>
      <c r="AU8" s="62"/>
      <c r="AV8" s="62"/>
      <c r="AW8" s="61"/>
      <c r="AX8" s="61"/>
      <c r="AY8" s="61"/>
      <c r="AZ8" s="61"/>
      <c r="BA8" s="62"/>
      <c r="BB8" s="62"/>
      <c r="BC8" s="62"/>
      <c r="BD8" s="62"/>
      <c r="BE8" s="62"/>
      <c r="BF8" s="61"/>
      <c r="BG8" s="61"/>
      <c r="BH8" s="61"/>
      <c r="BI8" s="61"/>
      <c r="BJ8" s="62"/>
      <c r="BK8" s="62"/>
      <c r="BL8" s="62"/>
      <c r="BM8" s="62"/>
      <c r="BN8" s="61"/>
      <c r="BO8" s="61"/>
      <c r="BP8" s="61"/>
      <c r="BQ8" s="61"/>
      <c r="BR8" s="61"/>
      <c r="BS8" s="62"/>
      <c r="BT8" s="62"/>
      <c r="BU8" s="62"/>
      <c r="BV8" s="62"/>
      <c r="BW8" s="61"/>
      <c r="BX8" s="61"/>
      <c r="BY8" s="61"/>
      <c r="BZ8" s="61"/>
      <c r="CA8" s="62"/>
    </row>
    <row r="9" spans="1:79" s="2" customFormat="1" ht="15" customHeight="1">
      <c r="A9" s="8" t="s">
        <v>34</v>
      </c>
      <c r="B9" s="9" t="s">
        <v>35</v>
      </c>
      <c r="C9" s="11">
        <v>14607</v>
      </c>
      <c r="D9" s="11"/>
      <c r="E9" s="11"/>
      <c r="F9" s="11"/>
      <c r="G9" s="11"/>
      <c r="H9" s="92"/>
      <c r="I9" s="103"/>
      <c r="J9" s="62"/>
      <c r="K9" s="62"/>
      <c r="L9" s="62"/>
      <c r="M9" s="61"/>
      <c r="N9" s="61"/>
      <c r="O9" s="61"/>
      <c r="P9" s="61"/>
      <c r="Q9" s="61">
        <v>14607</v>
      </c>
      <c r="R9" s="62"/>
      <c r="S9" s="62"/>
      <c r="T9" s="62"/>
      <c r="U9" s="62"/>
      <c r="V9" s="61"/>
      <c r="W9" s="61"/>
      <c r="X9" s="61"/>
      <c r="Y9" s="61"/>
      <c r="Z9" s="62"/>
      <c r="AA9" s="62"/>
      <c r="AB9" s="62"/>
      <c r="AC9" s="62"/>
      <c r="AD9" s="62"/>
      <c r="AE9" s="61"/>
      <c r="AF9" s="61"/>
      <c r="AG9" s="61"/>
      <c r="AH9" s="61"/>
      <c r="AI9" s="12"/>
      <c r="AJ9" s="62"/>
      <c r="AK9" s="62"/>
      <c r="AL9" s="62"/>
      <c r="AM9" s="62"/>
      <c r="AN9" s="61"/>
      <c r="AO9" s="61"/>
      <c r="AP9" s="61"/>
      <c r="AQ9" s="61"/>
      <c r="AR9" s="62"/>
      <c r="AS9" s="62"/>
      <c r="AT9" s="62"/>
      <c r="AU9" s="62"/>
      <c r="AV9" s="62"/>
      <c r="AW9" s="61"/>
      <c r="AX9" s="61"/>
      <c r="AY9" s="61"/>
      <c r="AZ9" s="61"/>
      <c r="BA9" s="62"/>
      <c r="BB9" s="62"/>
      <c r="BC9" s="62"/>
      <c r="BD9" s="62"/>
      <c r="BE9" s="62"/>
      <c r="BF9" s="61"/>
      <c r="BG9" s="61"/>
      <c r="BH9" s="61"/>
      <c r="BI9" s="61"/>
      <c r="BJ9" s="62"/>
      <c r="BK9" s="62"/>
      <c r="BL9" s="62"/>
      <c r="BM9" s="62"/>
      <c r="BN9" s="61"/>
      <c r="BO9" s="61"/>
      <c r="BP9" s="61"/>
      <c r="BQ9" s="61"/>
      <c r="BR9" s="61"/>
      <c r="BS9" s="62"/>
      <c r="BT9" s="62"/>
      <c r="BU9" s="62"/>
      <c r="BV9" s="62"/>
      <c r="BW9" s="61"/>
      <c r="BX9" s="61"/>
      <c r="BY9" s="61"/>
      <c r="BZ9" s="61"/>
      <c r="CA9" s="62"/>
    </row>
    <row r="10" spans="1:79" s="2" customFormat="1" ht="15" customHeight="1">
      <c r="A10" s="8" t="s">
        <v>36</v>
      </c>
      <c r="B10" s="9" t="s">
        <v>37</v>
      </c>
      <c r="C10" s="11">
        <v>30000</v>
      </c>
      <c r="D10" s="11"/>
      <c r="E10" s="11"/>
      <c r="F10" s="11"/>
      <c r="G10" s="11"/>
      <c r="H10" s="92"/>
      <c r="I10" s="103"/>
      <c r="J10" s="62"/>
      <c r="K10" s="62"/>
      <c r="L10" s="62"/>
      <c r="M10" s="61">
        <v>30000</v>
      </c>
      <c r="N10" s="61"/>
      <c r="O10" s="61"/>
      <c r="P10" s="61"/>
      <c r="Q10" s="61"/>
      <c r="R10" s="62"/>
      <c r="S10" s="62"/>
      <c r="T10" s="62"/>
      <c r="U10" s="62"/>
      <c r="V10" s="61"/>
      <c r="W10" s="61"/>
      <c r="X10" s="61"/>
      <c r="Y10" s="61"/>
      <c r="Z10" s="62"/>
      <c r="AA10" s="62"/>
      <c r="AB10" s="62"/>
      <c r="AC10" s="62"/>
      <c r="AD10" s="62"/>
      <c r="AE10" s="61"/>
      <c r="AF10" s="61"/>
      <c r="AG10" s="61"/>
      <c r="AH10" s="61"/>
      <c r="AI10" s="12"/>
      <c r="AJ10" s="62"/>
      <c r="AK10" s="62"/>
      <c r="AL10" s="62"/>
      <c r="AM10" s="62"/>
      <c r="AN10" s="61"/>
      <c r="AO10" s="61"/>
      <c r="AP10" s="61"/>
      <c r="AQ10" s="61"/>
      <c r="AR10" s="62"/>
      <c r="AS10" s="62"/>
      <c r="AT10" s="62"/>
      <c r="AU10" s="62"/>
      <c r="AV10" s="62"/>
      <c r="AW10" s="61"/>
      <c r="AX10" s="61"/>
      <c r="AY10" s="61"/>
      <c r="AZ10" s="61"/>
      <c r="BA10" s="62"/>
      <c r="BB10" s="62"/>
      <c r="BC10" s="62"/>
      <c r="BD10" s="62"/>
      <c r="BE10" s="62"/>
      <c r="BF10" s="61"/>
      <c r="BG10" s="61"/>
      <c r="BH10" s="61"/>
      <c r="BI10" s="61"/>
      <c r="BJ10" s="62"/>
      <c r="BK10" s="62"/>
      <c r="BL10" s="62"/>
      <c r="BM10" s="62"/>
      <c r="BN10" s="61"/>
      <c r="BO10" s="61"/>
      <c r="BP10" s="61"/>
      <c r="BQ10" s="61"/>
      <c r="BR10" s="61"/>
      <c r="BS10" s="62"/>
      <c r="BT10" s="62"/>
      <c r="BU10" s="62"/>
      <c r="BV10" s="62"/>
      <c r="BW10" s="61"/>
      <c r="BX10" s="61"/>
      <c r="BY10" s="61"/>
      <c r="BZ10" s="61"/>
      <c r="CA10" s="62"/>
    </row>
    <row r="11" spans="1:79" s="2" customFormat="1" ht="15" customHeight="1">
      <c r="A11" s="8" t="s">
        <v>52</v>
      </c>
      <c r="B11" s="9" t="s">
        <v>53</v>
      </c>
      <c r="C11" s="11"/>
      <c r="D11" s="11">
        <v>23490</v>
      </c>
      <c r="E11" s="11"/>
      <c r="F11" s="11"/>
      <c r="G11" s="11"/>
      <c r="H11" s="92"/>
      <c r="I11" s="103"/>
      <c r="J11" s="62"/>
      <c r="K11" s="62"/>
      <c r="L11" s="62"/>
      <c r="M11" s="61"/>
      <c r="N11" s="61"/>
      <c r="O11" s="61"/>
      <c r="P11" s="61"/>
      <c r="Q11" s="61">
        <v>23490</v>
      </c>
      <c r="R11" s="62"/>
      <c r="S11" s="62"/>
      <c r="T11" s="62"/>
      <c r="U11" s="62"/>
      <c r="V11" s="61"/>
      <c r="W11" s="61"/>
      <c r="X11" s="61"/>
      <c r="Y11" s="61"/>
      <c r="Z11" s="62"/>
      <c r="AA11" s="62"/>
      <c r="AB11" s="62"/>
      <c r="AC11" s="62"/>
      <c r="AD11" s="62"/>
      <c r="AE11" s="61"/>
      <c r="AF11" s="61"/>
      <c r="AG11" s="61"/>
      <c r="AH11" s="61"/>
      <c r="AI11" s="12"/>
      <c r="AJ11" s="62"/>
      <c r="AK11" s="62"/>
      <c r="AL11" s="62"/>
      <c r="AM11" s="62"/>
      <c r="AN11" s="61"/>
      <c r="AO11" s="61"/>
      <c r="AP11" s="61"/>
      <c r="AQ11" s="61"/>
      <c r="AR11" s="62"/>
      <c r="AS11" s="62"/>
      <c r="AT11" s="62"/>
      <c r="AU11" s="62"/>
      <c r="AV11" s="62"/>
      <c r="AW11" s="61"/>
      <c r="AX11" s="61"/>
      <c r="AY11" s="61"/>
      <c r="AZ11" s="61"/>
      <c r="BA11" s="62"/>
      <c r="BB11" s="62"/>
      <c r="BC11" s="62"/>
      <c r="BD11" s="62"/>
      <c r="BE11" s="62"/>
      <c r="BF11" s="61"/>
      <c r="BG11" s="61"/>
      <c r="BH11" s="61"/>
      <c r="BI11" s="61"/>
      <c r="BJ11" s="62"/>
      <c r="BK11" s="62"/>
      <c r="BL11" s="62"/>
      <c r="BM11" s="62"/>
      <c r="BN11" s="61"/>
      <c r="BO11" s="61"/>
      <c r="BP11" s="61"/>
      <c r="BQ11" s="61"/>
      <c r="BR11" s="61"/>
      <c r="BS11" s="62"/>
      <c r="BT11" s="62"/>
      <c r="BU11" s="62"/>
      <c r="BV11" s="62"/>
      <c r="BW11" s="61"/>
      <c r="BX11" s="61"/>
      <c r="BY11" s="61"/>
      <c r="BZ11" s="61"/>
      <c r="CA11" s="62"/>
    </row>
    <row r="12" spans="1:79" s="2" customFormat="1" ht="15" customHeight="1">
      <c r="A12" s="8" t="s">
        <v>54</v>
      </c>
      <c r="B12" s="9" t="s">
        <v>55</v>
      </c>
      <c r="C12" s="11"/>
      <c r="D12" s="11"/>
      <c r="E12" s="11">
        <v>695320</v>
      </c>
      <c r="F12" s="11"/>
      <c r="G12" s="11"/>
      <c r="H12" s="92"/>
      <c r="I12" s="103"/>
      <c r="J12" s="62"/>
      <c r="K12" s="62"/>
      <c r="L12" s="62"/>
      <c r="M12" s="61"/>
      <c r="N12" s="61"/>
      <c r="O12" s="61"/>
      <c r="P12" s="61"/>
      <c r="Q12" s="61">
        <v>500000</v>
      </c>
      <c r="R12" s="62"/>
      <c r="S12" s="62"/>
      <c r="T12" s="62"/>
      <c r="U12" s="62"/>
      <c r="V12" s="61"/>
      <c r="W12" s="61"/>
      <c r="X12" s="61"/>
      <c r="Y12" s="61"/>
      <c r="Z12" s="62"/>
      <c r="AA12" s="62"/>
      <c r="AB12" s="62"/>
      <c r="AC12" s="62"/>
      <c r="AD12" s="62">
        <v>195320</v>
      </c>
      <c r="AE12" s="61"/>
      <c r="AF12" s="61"/>
      <c r="AG12" s="61"/>
      <c r="AH12" s="61"/>
      <c r="AI12" s="12"/>
      <c r="AJ12" s="62"/>
      <c r="AK12" s="62"/>
      <c r="AL12" s="62"/>
      <c r="AM12" s="62"/>
      <c r="AN12" s="61"/>
      <c r="AO12" s="61"/>
      <c r="AP12" s="61"/>
      <c r="AQ12" s="61"/>
      <c r="AR12" s="62"/>
      <c r="AS12" s="62"/>
      <c r="AT12" s="62"/>
      <c r="AU12" s="62"/>
      <c r="AV12" s="62"/>
      <c r="AW12" s="61"/>
      <c r="AX12" s="61"/>
      <c r="AY12" s="61"/>
      <c r="AZ12" s="61"/>
      <c r="BA12" s="62"/>
      <c r="BB12" s="62"/>
      <c r="BC12" s="62"/>
      <c r="BD12" s="62"/>
      <c r="BE12" s="62"/>
      <c r="BF12" s="61"/>
      <c r="BG12" s="61"/>
      <c r="BH12" s="61"/>
      <c r="BI12" s="61"/>
      <c r="BJ12" s="62"/>
      <c r="BK12" s="62"/>
      <c r="BL12" s="62"/>
      <c r="BM12" s="62"/>
      <c r="BN12" s="61"/>
      <c r="BO12" s="61"/>
      <c r="BP12" s="61"/>
      <c r="BQ12" s="61"/>
      <c r="BR12" s="61"/>
      <c r="BS12" s="62"/>
      <c r="BT12" s="62"/>
      <c r="BU12" s="62"/>
      <c r="BV12" s="62"/>
      <c r="BW12" s="61"/>
      <c r="BX12" s="61"/>
      <c r="BY12" s="61"/>
      <c r="BZ12" s="61"/>
      <c r="CA12" s="62"/>
    </row>
    <row r="13" spans="1:79" s="2" customFormat="1" ht="15" customHeight="1">
      <c r="A13" s="8" t="s">
        <v>56</v>
      </c>
      <c r="B13" s="9" t="s">
        <v>57</v>
      </c>
      <c r="C13" s="11"/>
      <c r="D13" s="11"/>
      <c r="E13" s="11"/>
      <c r="F13" s="11">
        <v>43333</v>
      </c>
      <c r="G13" s="11"/>
      <c r="H13" s="92"/>
      <c r="I13" s="103"/>
      <c r="J13" s="62"/>
      <c r="K13" s="62"/>
      <c r="L13" s="62"/>
      <c r="M13" s="61">
        <v>25000</v>
      </c>
      <c r="N13" s="61"/>
      <c r="O13" s="61"/>
      <c r="P13" s="61"/>
      <c r="Q13" s="61">
        <v>18333</v>
      </c>
      <c r="R13" s="62"/>
      <c r="S13" s="62"/>
      <c r="T13" s="62"/>
      <c r="U13" s="62"/>
      <c r="V13" s="61"/>
      <c r="W13" s="61"/>
      <c r="X13" s="61"/>
      <c r="Y13" s="61"/>
      <c r="Z13" s="62"/>
      <c r="AA13" s="62"/>
      <c r="AB13" s="62"/>
      <c r="AC13" s="62"/>
      <c r="AD13" s="62"/>
      <c r="AE13" s="61"/>
      <c r="AF13" s="61"/>
      <c r="AG13" s="61"/>
      <c r="AH13" s="61"/>
      <c r="AI13" s="12"/>
      <c r="AJ13" s="62"/>
      <c r="AK13" s="62"/>
      <c r="AL13" s="62"/>
      <c r="AM13" s="62"/>
      <c r="AN13" s="61"/>
      <c r="AO13" s="61"/>
      <c r="AP13" s="61"/>
      <c r="AQ13" s="61"/>
      <c r="AR13" s="62"/>
      <c r="AS13" s="62"/>
      <c r="AT13" s="62"/>
      <c r="AU13" s="62"/>
      <c r="AV13" s="62"/>
      <c r="AW13" s="61"/>
      <c r="AX13" s="61"/>
      <c r="AY13" s="61"/>
      <c r="AZ13" s="61"/>
      <c r="BA13" s="62"/>
      <c r="BB13" s="62"/>
      <c r="BC13" s="62"/>
      <c r="BD13" s="62"/>
      <c r="BE13" s="62"/>
      <c r="BF13" s="61"/>
      <c r="BG13" s="61"/>
      <c r="BH13" s="61"/>
      <c r="BI13" s="61"/>
      <c r="BJ13" s="62"/>
      <c r="BK13" s="62"/>
      <c r="BL13" s="62"/>
      <c r="BM13" s="62"/>
      <c r="BN13" s="61"/>
      <c r="BO13" s="61"/>
      <c r="BP13" s="61"/>
      <c r="BQ13" s="61"/>
      <c r="BR13" s="61"/>
      <c r="BS13" s="62"/>
      <c r="BT13" s="62"/>
      <c r="BU13" s="62"/>
      <c r="BV13" s="62"/>
      <c r="BW13" s="61"/>
      <c r="BX13" s="61"/>
      <c r="BY13" s="61"/>
      <c r="BZ13" s="61"/>
      <c r="CA13" s="62"/>
    </row>
    <row r="14" spans="1:79" s="14" customFormat="1" ht="17.25" customHeight="1" thickBot="1">
      <c r="A14" s="13"/>
      <c r="B14" s="70" t="s">
        <v>65</v>
      </c>
      <c r="C14" s="71">
        <f>SUM(C7:C13)</f>
        <v>139583</v>
      </c>
      <c r="D14" s="71">
        <f>SUM(D7:D13)</f>
        <v>23490</v>
      </c>
      <c r="E14" s="71">
        <f>SUM(E7:E13)</f>
        <v>695320</v>
      </c>
      <c r="F14" s="71">
        <f>SUM(F7:F13)</f>
        <v>43333</v>
      </c>
      <c r="G14" s="71">
        <f>SUM(G7:G13)</f>
        <v>0</v>
      </c>
      <c r="H14" s="92"/>
      <c r="I14" s="12" t="s">
        <v>92</v>
      </c>
      <c r="J14" s="104">
        <f>SUM(J7:L13)</f>
        <v>0</v>
      </c>
      <c r="K14" s="105"/>
      <c r="L14" s="106"/>
      <c r="M14" s="107">
        <f>SUM(M7:Q13)</f>
        <v>706406</v>
      </c>
      <c r="N14" s="108"/>
      <c r="O14" s="108"/>
      <c r="P14" s="108"/>
      <c r="Q14" s="109"/>
      <c r="R14" s="104">
        <f>SUM(R7:U13)</f>
        <v>0</v>
      </c>
      <c r="S14" s="105"/>
      <c r="T14" s="105"/>
      <c r="U14" s="106"/>
      <c r="V14" s="107">
        <f>SUM(V7:Y13)</f>
        <v>0</v>
      </c>
      <c r="W14" s="108"/>
      <c r="X14" s="108"/>
      <c r="Y14" s="109"/>
      <c r="Z14" s="104">
        <f>SUM(Z7:AD13)</f>
        <v>195320</v>
      </c>
      <c r="AA14" s="105"/>
      <c r="AB14" s="105"/>
      <c r="AC14" s="105"/>
      <c r="AD14" s="106"/>
      <c r="AE14" s="107">
        <f>SUM(AE7:AH13)</f>
        <v>0</v>
      </c>
      <c r="AF14" s="108"/>
      <c r="AG14" s="108"/>
      <c r="AH14" s="109"/>
      <c r="AI14" s="60"/>
      <c r="AJ14" s="104">
        <f>SUM(AJ7:AM13)</f>
        <v>0</v>
      </c>
      <c r="AK14" s="105"/>
      <c r="AL14" s="105"/>
      <c r="AM14" s="106"/>
      <c r="AN14" s="107">
        <f>SUM(AN7:AQ13)</f>
        <v>0</v>
      </c>
      <c r="AO14" s="108"/>
      <c r="AP14" s="108"/>
      <c r="AQ14" s="109"/>
      <c r="AR14" s="104">
        <f>SUM(AR7:AV13)</f>
        <v>0</v>
      </c>
      <c r="AS14" s="105"/>
      <c r="AT14" s="105"/>
      <c r="AU14" s="105"/>
      <c r="AV14" s="106"/>
      <c r="AW14" s="107">
        <f>SUM(AW7:AZ13)</f>
        <v>0</v>
      </c>
      <c r="AX14" s="108"/>
      <c r="AY14" s="108"/>
      <c r="AZ14" s="109"/>
      <c r="BA14" s="104">
        <f>SUM(BA7:BE13)</f>
        <v>0</v>
      </c>
      <c r="BB14" s="105"/>
      <c r="BC14" s="105"/>
      <c r="BD14" s="105"/>
      <c r="BE14" s="106"/>
      <c r="BF14" s="107">
        <f>SUM(BF7:BI13)</f>
        <v>0</v>
      </c>
      <c r="BG14" s="108"/>
      <c r="BH14" s="108"/>
      <c r="BI14" s="109"/>
      <c r="BJ14" s="104">
        <f>SUM(BJ7:BM13)</f>
        <v>0</v>
      </c>
      <c r="BK14" s="105"/>
      <c r="BL14" s="105"/>
      <c r="BM14" s="106"/>
      <c r="BN14" s="107">
        <f>SUM(BN7:BR13)</f>
        <v>0</v>
      </c>
      <c r="BO14" s="108"/>
      <c r="BP14" s="108"/>
      <c r="BQ14" s="108"/>
      <c r="BR14" s="109"/>
      <c r="BS14" s="104">
        <f>SUM(BS7:BV13)</f>
        <v>0</v>
      </c>
      <c r="BT14" s="105"/>
      <c r="BU14" s="105"/>
      <c r="BV14" s="106"/>
      <c r="BW14" s="107">
        <f>SUM(BW7:BZ13)</f>
        <v>0</v>
      </c>
      <c r="BX14" s="108"/>
      <c r="BY14" s="108"/>
      <c r="BZ14" s="109"/>
      <c r="CA14" s="63"/>
    </row>
    <row r="15" spans="1:79" s="14" customFormat="1" ht="17.25" customHeight="1">
      <c r="A15" s="113"/>
      <c r="B15" s="113" t="s">
        <v>11</v>
      </c>
      <c r="C15" s="115">
        <f>HSV+PSV+Dodavka+Mont+HZS</f>
        <v>901726</v>
      </c>
      <c r="D15" s="116"/>
      <c r="E15" s="116"/>
      <c r="F15" s="116"/>
      <c r="G15" s="117"/>
      <c r="H15" s="92"/>
      <c r="I15" s="58" t="s">
        <v>93</v>
      </c>
      <c r="J15" s="121">
        <f>SUM(J14:U14)</f>
        <v>706406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>
        <f>SUM(V14:AH14)</f>
        <v>195320</v>
      </c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J15" s="121">
        <f>SUM(AJ14:AV14)</f>
        <v>0</v>
      </c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>
        <f>SUM(AW14:BI14)</f>
        <v>0</v>
      </c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>
        <f>SUM(BJ14:BV14)</f>
        <v>0</v>
      </c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>
        <f>SUM(BW7:CA13)</f>
        <v>0</v>
      </c>
      <c r="BX15" s="121"/>
      <c r="BY15" s="121"/>
      <c r="BZ15" s="121"/>
      <c r="CA15" s="121"/>
    </row>
    <row r="16" spans="1:79" s="14" customFormat="1" ht="17.25" customHeight="1" thickBot="1">
      <c r="A16" s="114"/>
      <c r="B16" s="114"/>
      <c r="C16" s="118"/>
      <c r="D16" s="119"/>
      <c r="E16" s="119"/>
      <c r="F16" s="119"/>
      <c r="G16" s="120"/>
      <c r="H16" s="92"/>
      <c r="I16" s="12" t="s">
        <v>94</v>
      </c>
      <c r="J16" s="121">
        <f>SUM(J15:AH15)</f>
        <v>901726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J16" s="121">
        <f>SUM(AJ15:CA15)</f>
        <v>0</v>
      </c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</row>
    <row r="17" spans="1:8" ht="13.5" thickBot="1">
      <c r="A17" s="15"/>
      <c r="B17" s="15"/>
      <c r="C17" s="15"/>
      <c r="D17" s="15"/>
      <c r="E17" s="15"/>
      <c r="F17" s="15"/>
      <c r="G17" s="15"/>
      <c r="H17" s="92"/>
    </row>
    <row r="18" spans="1:79" ht="19.5" customHeight="1" thickBot="1">
      <c r="A18" s="122" t="s">
        <v>88</v>
      </c>
      <c r="B18" s="123"/>
      <c r="C18" s="123"/>
      <c r="D18" s="123"/>
      <c r="E18" s="123"/>
      <c r="F18" s="123"/>
      <c r="G18" s="124"/>
      <c r="H18" s="92"/>
      <c r="I18" s="64" t="s">
        <v>97</v>
      </c>
      <c r="J18" s="125">
        <f>J16+AJ16</f>
        <v>901726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</row>
    <row r="19" spans="1:8" ht="4.5" customHeight="1" thickBot="1">
      <c r="A19" s="67"/>
      <c r="B19" s="68"/>
      <c r="C19" s="68"/>
      <c r="D19" s="68"/>
      <c r="E19" s="68"/>
      <c r="F19" s="68"/>
      <c r="G19" s="69"/>
      <c r="H19" s="92"/>
    </row>
    <row r="20" spans="1:8" ht="12.75">
      <c r="A20" s="17" t="s">
        <v>12</v>
      </c>
      <c r="B20" s="18"/>
      <c r="C20" s="19" t="s">
        <v>13</v>
      </c>
      <c r="D20" s="20" t="s">
        <v>14</v>
      </c>
      <c r="E20" s="21" t="s">
        <v>15</v>
      </c>
      <c r="F20" s="22"/>
      <c r="G20" s="23" t="s">
        <v>13</v>
      </c>
      <c r="H20" s="92"/>
    </row>
    <row r="21" spans="1:8" ht="13.5" thickBot="1">
      <c r="A21" s="24"/>
      <c r="B21" s="25"/>
      <c r="C21" s="26">
        <v>0</v>
      </c>
      <c r="D21" s="27">
        <v>0</v>
      </c>
      <c r="E21" s="28">
        <v>0</v>
      </c>
      <c r="F21" s="29"/>
      <c r="G21" s="30">
        <v>0</v>
      </c>
      <c r="H21" s="92"/>
    </row>
    <row r="22" spans="1:8" ht="19.5" customHeight="1" thickBot="1">
      <c r="A22" s="31"/>
      <c r="B22" s="32" t="s">
        <v>16</v>
      </c>
      <c r="C22" s="128">
        <f>SUM(F21:F21)</f>
        <v>0</v>
      </c>
      <c r="D22" s="129"/>
      <c r="E22" s="129"/>
      <c r="F22" s="129"/>
      <c r="G22" s="130"/>
      <c r="H22" s="92"/>
    </row>
    <row r="23" spans="1:8" ht="13.5" thickBot="1">
      <c r="A23" s="33"/>
      <c r="B23" s="33"/>
      <c r="C23" s="33"/>
      <c r="D23" s="33"/>
      <c r="E23" s="33"/>
      <c r="F23" s="33"/>
      <c r="G23" s="33"/>
      <c r="H23" s="92"/>
    </row>
    <row r="24" spans="1:56" ht="19.5" customHeight="1">
      <c r="A24" s="131" t="s">
        <v>4</v>
      </c>
      <c r="B24" s="132"/>
      <c r="C24" s="132"/>
      <c r="D24" s="132"/>
      <c r="E24" s="132"/>
      <c r="F24" s="132"/>
      <c r="G24" s="133"/>
      <c r="H24" s="92"/>
      <c r="AZ24" s="16"/>
      <c r="BA24" s="16"/>
      <c r="BB24" s="16"/>
      <c r="BC24" s="16"/>
      <c r="BD24" s="16"/>
    </row>
    <row r="25" spans="1:8" ht="4.5" customHeight="1" thickBot="1">
      <c r="A25" s="65"/>
      <c r="B25" s="15"/>
      <c r="C25" s="15"/>
      <c r="D25" s="15"/>
      <c r="E25" s="15"/>
      <c r="F25" s="15"/>
      <c r="G25" s="66"/>
      <c r="H25" s="92"/>
    </row>
    <row r="26" spans="1:8" ht="12.75">
      <c r="A26" s="34"/>
      <c r="B26" s="35"/>
      <c r="C26" s="134" t="s">
        <v>14</v>
      </c>
      <c r="D26" s="135"/>
      <c r="E26" s="136" t="s">
        <v>15</v>
      </c>
      <c r="F26" s="137"/>
      <c r="G26" s="138"/>
      <c r="H26" s="92"/>
    </row>
    <row r="27" spans="1:8" ht="13.5" thickBot="1">
      <c r="A27" s="36" t="s">
        <v>61</v>
      </c>
      <c r="B27" s="37"/>
      <c r="C27" s="139">
        <v>19</v>
      </c>
      <c r="D27" s="140"/>
      <c r="E27" s="141">
        <f>C15</f>
        <v>901726</v>
      </c>
      <c r="F27" s="141"/>
      <c r="G27" s="142"/>
      <c r="H27" s="92"/>
    </row>
    <row r="28" spans="1:8" ht="19.5" customHeight="1" thickBot="1">
      <c r="A28" s="38"/>
      <c r="B28" s="39" t="s">
        <v>62</v>
      </c>
      <c r="C28" s="143">
        <f>C27*E27/100</f>
        <v>171327.94</v>
      </c>
      <c r="D28" s="144"/>
      <c r="E28" s="144"/>
      <c r="F28" s="144"/>
      <c r="G28" s="145"/>
      <c r="H28" s="92"/>
    </row>
    <row r="29" spans="4:8" ht="13.5" thickBot="1">
      <c r="D29" s="40"/>
      <c r="E29" s="41"/>
      <c r="F29" s="41"/>
      <c r="G29" s="42"/>
      <c r="H29" s="92"/>
    </row>
    <row r="30" spans="1:56" ht="19.5" customHeight="1">
      <c r="A30" s="131" t="s">
        <v>63</v>
      </c>
      <c r="B30" s="132"/>
      <c r="C30" s="132"/>
      <c r="D30" s="132"/>
      <c r="E30" s="132"/>
      <c r="F30" s="132"/>
      <c r="G30" s="133"/>
      <c r="H30" s="92"/>
      <c r="AZ30" s="16"/>
      <c r="BA30" s="16"/>
      <c r="BB30" s="16"/>
      <c r="BC30" s="16"/>
      <c r="BD30" s="16"/>
    </row>
    <row r="31" spans="1:8" ht="4.5" customHeight="1" thickBot="1">
      <c r="A31" s="65"/>
      <c r="B31" s="15"/>
      <c r="C31" s="15"/>
      <c r="D31" s="15"/>
      <c r="E31" s="15"/>
      <c r="F31" s="15"/>
      <c r="G31" s="66"/>
      <c r="H31" s="92"/>
    </row>
    <row r="32" spans="1:8" ht="12.75">
      <c r="A32" s="34" t="s">
        <v>64</v>
      </c>
      <c r="B32" s="35"/>
      <c r="C32" s="43"/>
      <c r="D32" s="44"/>
      <c r="E32" s="45"/>
      <c r="F32" s="146">
        <f>C15</f>
        <v>901726</v>
      </c>
      <c r="G32" s="147"/>
      <c r="H32" s="92"/>
    </row>
    <row r="33" spans="1:8" ht="12.75">
      <c r="A33" s="53" t="s">
        <v>2</v>
      </c>
      <c r="B33" s="54"/>
      <c r="C33" s="55"/>
      <c r="D33" s="56"/>
      <c r="E33" s="57"/>
      <c r="F33" s="148">
        <f>VRN</f>
        <v>0</v>
      </c>
      <c r="G33" s="149"/>
      <c r="H33" s="92"/>
    </row>
    <row r="34" spans="1:8" ht="13.5" thickBot="1">
      <c r="A34" s="46" t="s">
        <v>4</v>
      </c>
      <c r="B34" s="47"/>
      <c r="C34" s="48"/>
      <c r="D34" s="49"/>
      <c r="E34" s="50"/>
      <c r="F34" s="150">
        <f>C28</f>
        <v>171327.94</v>
      </c>
      <c r="G34" s="151"/>
      <c r="H34" s="92"/>
    </row>
    <row r="35" spans="1:8" ht="24" customHeight="1" thickBot="1">
      <c r="A35" s="51"/>
      <c r="B35" s="52" t="s">
        <v>63</v>
      </c>
      <c r="C35" s="152">
        <f>F32+F33+F34</f>
        <v>1073053.94</v>
      </c>
      <c r="D35" s="153"/>
      <c r="E35" s="153"/>
      <c r="F35" s="153"/>
      <c r="G35" s="154"/>
      <c r="H35" s="92"/>
    </row>
    <row r="36" spans="4:8" ht="12.75">
      <c r="D36" s="40"/>
      <c r="E36" s="41"/>
      <c r="F36" s="41"/>
      <c r="G36" s="42"/>
      <c r="H36" s="92"/>
    </row>
    <row r="37" spans="4:7" ht="12.75">
      <c r="D37" s="40"/>
      <c r="E37" s="41"/>
      <c r="F37" s="41"/>
      <c r="G37" s="42"/>
    </row>
    <row r="38" spans="4:7" ht="12.75">
      <c r="D38" s="40"/>
      <c r="E38" s="41"/>
      <c r="F38" s="41"/>
      <c r="G38" s="42"/>
    </row>
    <row r="39" spans="4:7" ht="12.75">
      <c r="D39" s="40"/>
      <c r="E39" s="41"/>
      <c r="F39" s="41"/>
      <c r="G39" s="42"/>
    </row>
    <row r="40" spans="4:7" ht="12.75">
      <c r="D40" s="40"/>
      <c r="E40" s="41"/>
      <c r="F40" s="41"/>
      <c r="G40" s="42"/>
    </row>
    <row r="41" spans="4:7" ht="12.75">
      <c r="D41" s="40"/>
      <c r="E41" s="41"/>
      <c r="F41" s="41"/>
      <c r="G41" s="42"/>
    </row>
    <row r="42" spans="4:7" ht="12.75">
      <c r="D42" s="40"/>
      <c r="E42" s="41"/>
      <c r="F42" s="41"/>
      <c r="G42" s="42"/>
    </row>
    <row r="43" spans="4:7" ht="12.75">
      <c r="D43" s="40"/>
      <c r="E43" s="41"/>
      <c r="F43" s="41"/>
      <c r="G43" s="42"/>
    </row>
    <row r="44" spans="4:7" ht="12.75">
      <c r="D44" s="40"/>
      <c r="E44" s="41"/>
      <c r="F44" s="41"/>
      <c r="G44" s="42"/>
    </row>
    <row r="45" spans="4:7" ht="12.75">
      <c r="D45" s="40"/>
      <c r="E45" s="41"/>
      <c r="F45" s="41"/>
      <c r="G45" s="42"/>
    </row>
    <row r="46" spans="4:7" ht="12.75">
      <c r="D46" s="40"/>
      <c r="E46" s="41"/>
      <c r="F46" s="41"/>
      <c r="G46" s="42"/>
    </row>
    <row r="47" spans="4:7" ht="12.75">
      <c r="D47" s="40"/>
      <c r="E47" s="41"/>
      <c r="F47" s="41"/>
      <c r="G47" s="42"/>
    </row>
    <row r="48" spans="4:7" ht="12.75">
      <c r="D48" s="40"/>
      <c r="E48" s="41"/>
      <c r="F48" s="41"/>
      <c r="G48" s="42"/>
    </row>
    <row r="49" spans="4:7" ht="12.75">
      <c r="D49" s="40"/>
      <c r="E49" s="41"/>
      <c r="F49" s="41"/>
      <c r="G49" s="42"/>
    </row>
    <row r="50" spans="4:7" ht="12.75">
      <c r="D50" s="40"/>
      <c r="E50" s="41"/>
      <c r="F50" s="41"/>
      <c r="G50" s="42"/>
    </row>
    <row r="51" spans="4:7" ht="12.75">
      <c r="D51" s="40"/>
      <c r="E51" s="41"/>
      <c r="F51" s="41"/>
      <c r="G51" s="42"/>
    </row>
    <row r="52" spans="4:7" ht="12.75">
      <c r="D52" s="40"/>
      <c r="E52" s="41"/>
      <c r="F52" s="41"/>
      <c r="G52" s="42"/>
    </row>
    <row r="53" spans="4:7" ht="12.75">
      <c r="D53" s="40"/>
      <c r="E53" s="41"/>
      <c r="F53" s="41"/>
      <c r="G53" s="42"/>
    </row>
    <row r="54" spans="4:7" ht="12.75">
      <c r="D54" s="40"/>
      <c r="E54" s="41"/>
      <c r="F54" s="41"/>
      <c r="G54" s="42"/>
    </row>
    <row r="55" spans="4:7" ht="12.75">
      <c r="D55" s="40"/>
      <c r="E55" s="41"/>
      <c r="F55" s="41"/>
      <c r="G55" s="42"/>
    </row>
    <row r="56" spans="4:7" ht="12.75">
      <c r="D56" s="40"/>
      <c r="E56" s="41"/>
      <c r="F56" s="41"/>
      <c r="G56" s="42"/>
    </row>
    <row r="57" spans="4:7" ht="12.75">
      <c r="D57" s="40"/>
      <c r="E57" s="41"/>
      <c r="F57" s="41"/>
      <c r="G57" s="42"/>
    </row>
    <row r="58" spans="4:7" ht="12.75">
      <c r="D58" s="40"/>
      <c r="E58" s="41"/>
      <c r="F58" s="41"/>
      <c r="G58" s="42"/>
    </row>
    <row r="59" spans="4:7" ht="12.75">
      <c r="D59" s="40"/>
      <c r="E59" s="41"/>
      <c r="F59" s="41"/>
      <c r="G59" s="42"/>
    </row>
    <row r="60" spans="4:7" ht="12.75">
      <c r="D60" s="40"/>
      <c r="E60" s="41"/>
      <c r="F60" s="41"/>
      <c r="G60" s="42"/>
    </row>
    <row r="61" spans="4:7" ht="12.75">
      <c r="D61" s="40"/>
      <c r="E61" s="41"/>
      <c r="F61" s="41"/>
      <c r="G61" s="42"/>
    </row>
    <row r="62" spans="4:7" ht="12.75">
      <c r="D62" s="40"/>
      <c r="E62" s="41"/>
      <c r="F62" s="41"/>
      <c r="G62" s="42"/>
    </row>
    <row r="63" spans="4:7" ht="12.75">
      <c r="D63" s="40"/>
      <c r="E63" s="41"/>
      <c r="F63" s="41"/>
      <c r="G63" s="42"/>
    </row>
    <row r="64" spans="4:7" ht="12.75">
      <c r="D64" s="40"/>
      <c r="E64" s="41"/>
      <c r="F64" s="41"/>
      <c r="G64" s="42"/>
    </row>
    <row r="65" spans="4:7" ht="12.75">
      <c r="D65" s="40"/>
      <c r="E65" s="41"/>
      <c r="F65" s="41"/>
      <c r="G65" s="42"/>
    </row>
    <row r="66" spans="4:7" ht="12.75">
      <c r="D66" s="40"/>
      <c r="E66" s="41"/>
      <c r="F66" s="41"/>
      <c r="G66" s="42"/>
    </row>
    <row r="67" spans="4:7" ht="12.75">
      <c r="D67" s="40"/>
      <c r="E67" s="41"/>
      <c r="F67" s="41"/>
      <c r="G67" s="42"/>
    </row>
    <row r="68" spans="4:7" ht="12.75">
      <c r="D68" s="40"/>
      <c r="E68" s="41"/>
      <c r="F68" s="41"/>
      <c r="G68" s="42"/>
    </row>
    <row r="69" spans="4:7" ht="12.75">
      <c r="D69" s="40"/>
      <c r="E69" s="41"/>
      <c r="F69" s="41"/>
      <c r="G69" s="42"/>
    </row>
    <row r="70" spans="4:7" ht="12.75">
      <c r="D70" s="40"/>
      <c r="E70" s="41"/>
      <c r="F70" s="41"/>
      <c r="G70" s="42"/>
    </row>
    <row r="71" spans="4:7" ht="12.75">
      <c r="D71" s="40"/>
      <c r="E71" s="41"/>
      <c r="F71" s="41"/>
      <c r="G71" s="42"/>
    </row>
    <row r="72" spans="4:7" ht="12.75">
      <c r="D72" s="40"/>
      <c r="E72" s="41"/>
      <c r="F72" s="41"/>
      <c r="G72" s="42"/>
    </row>
    <row r="73" spans="4:7" ht="12.75">
      <c r="D73" s="40"/>
      <c r="E73" s="41"/>
      <c r="F73" s="41"/>
      <c r="G73" s="42"/>
    </row>
    <row r="74" spans="4:7" ht="12.75">
      <c r="D74" s="40"/>
      <c r="E74" s="41"/>
      <c r="F74" s="41"/>
      <c r="G74" s="42"/>
    </row>
  </sheetData>
  <sheetProtection/>
  <mergeCells count="119">
    <mergeCell ref="F34:G34"/>
    <mergeCell ref="C35:G35"/>
    <mergeCell ref="A4:G4"/>
    <mergeCell ref="C27:D27"/>
    <mergeCell ref="E27:G27"/>
    <mergeCell ref="C28:G28"/>
    <mergeCell ref="A30:G30"/>
    <mergeCell ref="F32:G32"/>
    <mergeCell ref="F33:G33"/>
    <mergeCell ref="A18:G18"/>
    <mergeCell ref="J18:CA18"/>
    <mergeCell ref="C22:G22"/>
    <mergeCell ref="A24:G24"/>
    <mergeCell ref="C26:D26"/>
    <mergeCell ref="E26:G26"/>
    <mergeCell ref="AJ15:AV15"/>
    <mergeCell ref="AW15:BI15"/>
    <mergeCell ref="BJ15:BV15"/>
    <mergeCell ref="BW15:CA15"/>
    <mergeCell ref="J16:AH16"/>
    <mergeCell ref="AJ16:CA16"/>
    <mergeCell ref="BF14:BI14"/>
    <mergeCell ref="BJ14:BM14"/>
    <mergeCell ref="BN14:BR14"/>
    <mergeCell ref="BS14:BV14"/>
    <mergeCell ref="BW14:BZ14"/>
    <mergeCell ref="AJ14:AM14"/>
    <mergeCell ref="AN14:AQ14"/>
    <mergeCell ref="AR14:AV14"/>
    <mergeCell ref="AW14:AZ14"/>
    <mergeCell ref="A15:A16"/>
    <mergeCell ref="B15:B16"/>
    <mergeCell ref="C15:G16"/>
    <mergeCell ref="J15:U15"/>
    <mergeCell ref="V15:AH15"/>
    <mergeCell ref="AE14:AH14"/>
    <mergeCell ref="BA14:BE14"/>
    <mergeCell ref="I7:I13"/>
    <mergeCell ref="J14:L14"/>
    <mergeCell ref="M14:Q14"/>
    <mergeCell ref="R14:U14"/>
    <mergeCell ref="V14:Y14"/>
    <mergeCell ref="Z14:AD14"/>
    <mergeCell ref="BV2:BV6"/>
    <mergeCell ref="BW2:BW6"/>
    <mergeCell ref="BX2:BX6"/>
    <mergeCell ref="BY2:BY6"/>
    <mergeCell ref="BZ2:BZ6"/>
    <mergeCell ref="CA2:CA6"/>
    <mergeCell ref="BP2:BP6"/>
    <mergeCell ref="BQ2:BQ6"/>
    <mergeCell ref="BR2:BR6"/>
    <mergeCell ref="BS2:BS6"/>
    <mergeCell ref="BT2:BT6"/>
    <mergeCell ref="BU2:BU6"/>
    <mergeCell ref="BJ2:BJ6"/>
    <mergeCell ref="BK2:BK6"/>
    <mergeCell ref="BL2:BL6"/>
    <mergeCell ref="BM2:BM6"/>
    <mergeCell ref="BN2:BN6"/>
    <mergeCell ref="BO2:BO6"/>
    <mergeCell ref="BD2:BD6"/>
    <mergeCell ref="BE2:BE6"/>
    <mergeCell ref="BF2:BF6"/>
    <mergeCell ref="BG2:BG6"/>
    <mergeCell ref="BH2:BH6"/>
    <mergeCell ref="BI2:BI6"/>
    <mergeCell ref="AX2:AX6"/>
    <mergeCell ref="AY2:AY6"/>
    <mergeCell ref="AZ2:AZ6"/>
    <mergeCell ref="BA2:BA6"/>
    <mergeCell ref="BB2:BB6"/>
    <mergeCell ref="BC2:BC6"/>
    <mergeCell ref="AR2:AR6"/>
    <mergeCell ref="AS2:AS6"/>
    <mergeCell ref="AT2:AT6"/>
    <mergeCell ref="AU2:AU6"/>
    <mergeCell ref="AV2:AV6"/>
    <mergeCell ref="AW2:AW6"/>
    <mergeCell ref="AL2:AL6"/>
    <mergeCell ref="AM2:AM6"/>
    <mergeCell ref="AN2:AN6"/>
    <mergeCell ref="AO2:AO6"/>
    <mergeCell ref="AP2:AP6"/>
    <mergeCell ref="AQ2:AQ6"/>
    <mergeCell ref="AE2:AE6"/>
    <mergeCell ref="AF2:AF6"/>
    <mergeCell ref="AG2:AG6"/>
    <mergeCell ref="AH2:AH6"/>
    <mergeCell ref="AJ2:AJ6"/>
    <mergeCell ref="AK2:AK6"/>
    <mergeCell ref="Y2:Y6"/>
    <mergeCell ref="Z2:Z6"/>
    <mergeCell ref="AA2:AA6"/>
    <mergeCell ref="AB2:AB6"/>
    <mergeCell ref="AC2:AC6"/>
    <mergeCell ref="AD2:AD6"/>
    <mergeCell ref="S2:S6"/>
    <mergeCell ref="T2:T6"/>
    <mergeCell ref="U2:U6"/>
    <mergeCell ref="V2:V6"/>
    <mergeCell ref="W2:W6"/>
    <mergeCell ref="X2:X6"/>
    <mergeCell ref="M2:M6"/>
    <mergeCell ref="N2:N6"/>
    <mergeCell ref="O2:O6"/>
    <mergeCell ref="P2:P6"/>
    <mergeCell ref="Q2:Q6"/>
    <mergeCell ref="R2:R6"/>
    <mergeCell ref="A1:B1"/>
    <mergeCell ref="C1:G1"/>
    <mergeCell ref="H1:H36"/>
    <mergeCell ref="I1:AH1"/>
    <mergeCell ref="A2:B2"/>
    <mergeCell ref="C2:G2"/>
    <mergeCell ref="I2:I6"/>
    <mergeCell ref="J2:J6"/>
    <mergeCell ref="K2:K6"/>
    <mergeCell ref="L2:L6"/>
  </mergeCells>
  <printOptions horizontalCentered="1" verticalCentered="1"/>
  <pageMargins left="0.5905511811023623" right="0.3937007874015748" top="0.6692913385826772" bottom="0.5118110236220472" header="0.5118110236220472" footer="0.4330708661417323"/>
  <pageSetup horizontalDpi="300" verticalDpi="300" orientation="portrait" paperSize="9" scale="90" r:id="rId1"/>
  <headerFooter alignWithMargins="0">
    <oddFooter>&amp;CStrana &amp;P</oddFooter>
  </headerFooter>
  <colBreaks count="3" manualBreakCount="3">
    <brk id="8" max="35" man="1"/>
    <brk id="25" max="35" man="1"/>
    <brk id="4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pruska</dc:creator>
  <cp:keywords/>
  <dc:description/>
  <cp:lastModifiedBy>PC-PRACOVNA</cp:lastModifiedBy>
  <cp:lastPrinted>2010-04-12T06:31:29Z</cp:lastPrinted>
  <dcterms:created xsi:type="dcterms:W3CDTF">2008-09-16T07:19:29Z</dcterms:created>
  <dcterms:modified xsi:type="dcterms:W3CDTF">2010-04-13T18:21:20Z</dcterms:modified>
  <cp:category/>
  <cp:version/>
  <cp:contentType/>
  <cp:contentStatus/>
</cp:coreProperties>
</file>